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320" windowHeight="7230"/>
  </bookViews>
  <sheets>
    <sheet name="Tabelle1" sheetId="1" r:id="rId1"/>
    <sheet name="Tabelle2" sheetId="2" r:id="rId2"/>
    <sheet name="Tabelle3" sheetId="3" r:id="rId3"/>
  </sheets>
  <calcPr calcId="114210"/>
</workbook>
</file>

<file path=xl/calcChain.xml><?xml version="1.0" encoding="utf-8"?>
<calcChain xmlns="http://schemas.openxmlformats.org/spreadsheetml/2006/main">
  <c r="AF38" i="1"/>
  <c r="O38"/>
  <c r="AF97"/>
  <c r="O97"/>
  <c r="AF93"/>
  <c r="O93"/>
  <c r="AF89"/>
  <c r="O89"/>
  <c r="AF85"/>
  <c r="O85"/>
  <c r="AF81"/>
  <c r="O81"/>
  <c r="AF77"/>
  <c r="O77"/>
  <c r="AF56"/>
  <c r="O56"/>
  <c r="O55"/>
  <c r="AF55"/>
  <c r="AF54"/>
  <c r="AF53"/>
  <c r="O53"/>
  <c r="O52"/>
  <c r="AF52"/>
  <c r="AF51"/>
  <c r="O51"/>
  <c r="AF50"/>
  <c r="AF49"/>
  <c r="O47"/>
  <c r="AF47"/>
  <c r="O46"/>
  <c r="O45"/>
  <c r="AF44"/>
  <c r="AF41"/>
  <c r="O41"/>
  <c r="AF40"/>
  <c r="O40"/>
  <c r="AF39"/>
  <c r="O39"/>
  <c r="AF37"/>
  <c r="O37"/>
  <c r="AF36"/>
  <c r="O36"/>
  <c r="AF35"/>
  <c r="O35"/>
  <c r="AF34"/>
  <c r="AF33"/>
  <c r="O33"/>
  <c r="AF32"/>
  <c r="O32"/>
  <c r="AF31"/>
  <c r="O31"/>
  <c r="AF30"/>
  <c r="AF29"/>
  <c r="O29"/>
  <c r="AF28"/>
  <c r="O28"/>
  <c r="AF27"/>
  <c r="O27"/>
  <c r="O54"/>
  <c r="AF48"/>
  <c r="O34"/>
  <c r="O30"/>
  <c r="M122"/>
  <c r="M123"/>
  <c r="O50"/>
  <c r="O48"/>
  <c r="AF46"/>
  <c r="AF45"/>
  <c r="AF43"/>
  <c r="O43"/>
  <c r="AF42"/>
  <c r="O42"/>
  <c r="AS68"/>
  <c r="AV68"/>
  <c r="AY68"/>
  <c r="BA68"/>
  <c r="P68"/>
  <c r="S68"/>
  <c r="V68"/>
  <c r="X68"/>
  <c r="J30"/>
  <c r="J32"/>
  <c r="J34"/>
  <c r="J36"/>
  <c r="J38"/>
  <c r="J40"/>
  <c r="J42"/>
  <c r="J44"/>
  <c r="J46"/>
  <c r="J48"/>
  <c r="J50"/>
  <c r="J52"/>
  <c r="J45"/>
  <c r="J47"/>
  <c r="J49"/>
  <c r="J51"/>
  <c r="J53"/>
  <c r="J54"/>
  <c r="J55"/>
  <c r="J56"/>
  <c r="O49"/>
  <c r="D81"/>
  <c r="D77"/>
  <c r="M112"/>
  <c r="M113"/>
  <c r="J27"/>
  <c r="M121"/>
  <c r="M120"/>
  <c r="M119"/>
  <c r="M118"/>
  <c r="M117"/>
  <c r="M116"/>
  <c r="M115"/>
  <c r="M114"/>
  <c r="BQ44"/>
  <c r="AY67"/>
  <c r="BO44"/>
  <c r="AV67"/>
  <c r="BQ37"/>
  <c r="V67"/>
  <c r="BO37"/>
  <c r="S67"/>
  <c r="BQ42"/>
  <c r="AY65"/>
  <c r="BO42"/>
  <c r="AV65"/>
  <c r="BQ35"/>
  <c r="V65"/>
  <c r="BO35"/>
  <c r="S65"/>
  <c r="BQ40"/>
  <c r="AY63"/>
  <c r="BO40"/>
  <c r="AV63"/>
  <c r="BQ33"/>
  <c r="V63"/>
  <c r="BO33"/>
  <c r="S63"/>
  <c r="BH46"/>
  <c r="BF46"/>
  <c r="BH45"/>
  <c r="BF45"/>
  <c r="BR44"/>
  <c r="BA67"/>
  <c r="BF33"/>
  <c r="BH37"/>
  <c r="BF42"/>
  <c r="BN44"/>
  <c r="AS67"/>
  <c r="BM44"/>
  <c r="BH44"/>
  <c r="BF44"/>
  <c r="O44"/>
  <c r="BQ43"/>
  <c r="AY66"/>
  <c r="BO43"/>
  <c r="AV66"/>
  <c r="BM43"/>
  <c r="BH43"/>
  <c r="BF43"/>
  <c r="BR42"/>
  <c r="BA65"/>
  <c r="BM42"/>
  <c r="BH42"/>
  <c r="BQ41"/>
  <c r="AY64"/>
  <c r="BO41"/>
  <c r="BR41"/>
  <c r="BA64"/>
  <c r="BM41"/>
  <c r="BH41"/>
  <c r="BF41"/>
  <c r="BR40"/>
  <c r="BA63"/>
  <c r="BM40"/>
  <c r="BH40"/>
  <c r="BF40"/>
  <c r="BH39"/>
  <c r="BF39"/>
  <c r="BH38"/>
  <c r="BF29"/>
  <c r="BH33"/>
  <c r="BN40"/>
  <c r="AS63"/>
  <c r="BF38"/>
  <c r="BR37"/>
  <c r="X67"/>
  <c r="BM37"/>
  <c r="BF37"/>
  <c r="BQ36"/>
  <c r="V66"/>
  <c r="BO36"/>
  <c r="BR36"/>
  <c r="X66"/>
  <c r="BM36"/>
  <c r="BH36"/>
  <c r="BF36"/>
  <c r="BR35"/>
  <c r="X65"/>
  <c r="BH28"/>
  <c r="BF35"/>
  <c r="BN35"/>
  <c r="P65"/>
  <c r="BM35"/>
  <c r="BH35"/>
  <c r="BQ34"/>
  <c r="V64"/>
  <c r="BO34"/>
  <c r="BR34"/>
  <c r="X64"/>
  <c r="BM34"/>
  <c r="BH34"/>
  <c r="BF34"/>
  <c r="BR33"/>
  <c r="X63"/>
  <c r="BM33"/>
  <c r="BH32"/>
  <c r="BF32"/>
  <c r="BH31"/>
  <c r="BF31"/>
  <c r="BN37"/>
  <c r="P67"/>
  <c r="BH30"/>
  <c r="BN42"/>
  <c r="AS65"/>
  <c r="BF30"/>
  <c r="BN43"/>
  <c r="AS66"/>
  <c r="BH29"/>
  <c r="BN41"/>
  <c r="AS64"/>
  <c r="BF28"/>
  <c r="BN36"/>
  <c r="P66"/>
  <c r="BH27"/>
  <c r="BN34"/>
  <c r="P64"/>
  <c r="BF27"/>
  <c r="BN33"/>
  <c r="P63"/>
  <c r="J29"/>
  <c r="J31"/>
  <c r="J33"/>
  <c r="J35"/>
  <c r="J37"/>
  <c r="J39"/>
  <c r="J41"/>
  <c r="J43"/>
  <c r="S64"/>
  <c r="AV64"/>
  <c r="S66"/>
  <c r="BR43"/>
  <c r="BA66"/>
</calcChain>
</file>

<file path=xl/comments1.xml><?xml version="1.0" encoding="utf-8"?>
<comments xmlns="http://schemas.openxmlformats.org/spreadsheetml/2006/main">
  <authors>
    <author>Überjahn Claas</author>
  </authors>
  <commentList>
    <comment ref="D68" authorId="0">
      <text>
        <r>
          <rPr>
            <b/>
            <sz val="8"/>
            <color indexed="81"/>
            <rFont val="Tahoma"/>
          </rPr>
          <t>Überjahn Claas: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<sst xmlns="http://schemas.openxmlformats.org/spreadsheetml/2006/main" count="306" uniqueCount="82">
  <si>
    <t>TV Jahn Hiesfeld</t>
  </si>
  <si>
    <t>Beginn:</t>
  </si>
  <si>
    <t>Uhr</t>
  </si>
  <si>
    <t>Spielzeit:</t>
  </si>
  <si>
    <t>1x</t>
  </si>
  <si>
    <t>x</t>
  </si>
  <si>
    <t>min</t>
  </si>
  <si>
    <t>Pause:</t>
  </si>
  <si>
    <t>I. Teilnehmende Mannschaften</t>
  </si>
  <si>
    <t>Gruppe A</t>
  </si>
  <si>
    <t>SR</t>
  </si>
  <si>
    <t>Gruppe B</t>
  </si>
  <si>
    <t>1.</t>
  </si>
  <si>
    <t>2.</t>
  </si>
  <si>
    <t>3.</t>
  </si>
  <si>
    <t>4.</t>
  </si>
  <si>
    <t>5.</t>
  </si>
  <si>
    <t>II. Spielplan Vorrunde</t>
  </si>
  <si>
    <t>Nr.</t>
  </si>
  <si>
    <t>Platz</t>
  </si>
  <si>
    <t>Grp.</t>
  </si>
  <si>
    <t>Beginn</t>
  </si>
  <si>
    <t>Spielpaarung</t>
  </si>
  <si>
    <t>Ergebnis</t>
  </si>
  <si>
    <t>Punkte</t>
  </si>
  <si>
    <t>A</t>
  </si>
  <si>
    <t>-</t>
  </si>
  <si>
    <t>:</t>
  </si>
  <si>
    <t>B</t>
  </si>
  <si>
    <t>III. Abschlußtabellen Vorrunde</t>
  </si>
  <si>
    <t>Pkt.</t>
  </si>
  <si>
    <t>Tore</t>
  </si>
  <si>
    <t>Diff.</t>
  </si>
  <si>
    <t>IV. Endrunde</t>
  </si>
  <si>
    <t>2. Gruppe A</t>
  </si>
  <si>
    <t>2. Gruppe B</t>
  </si>
  <si>
    <t>1. Gruppe A</t>
  </si>
  <si>
    <t>1. Gruppe B</t>
  </si>
  <si>
    <t>V. Plazierungen</t>
  </si>
  <si>
    <t>6.</t>
  </si>
  <si>
    <t>7.</t>
  </si>
  <si>
    <t>8.</t>
  </si>
  <si>
    <t>9.</t>
  </si>
  <si>
    <t>10.</t>
  </si>
  <si>
    <t>Stichtag: 01.01.2002</t>
  </si>
  <si>
    <t>Kunstrasen</t>
  </si>
  <si>
    <t>5. Gruppe A</t>
  </si>
  <si>
    <t>5. Gruppe B</t>
  </si>
  <si>
    <t>4. Gruppe A</t>
  </si>
  <si>
    <t>4. Gruppe B</t>
  </si>
  <si>
    <t>Verlierer Spiel 21</t>
  </si>
  <si>
    <t>Verlierer Spiel 22</t>
  </si>
  <si>
    <t>Gewinner Spiel 21</t>
  </si>
  <si>
    <t>Gewinner Spiel 22</t>
  </si>
  <si>
    <t>Halbfinale 1 Platz auf Platz 1</t>
  </si>
  <si>
    <t>Halbfinale 2 Platz auf Platz 2</t>
  </si>
  <si>
    <t>Endspiel auf Platz 1</t>
  </si>
  <si>
    <t>Dümptener TV</t>
  </si>
  <si>
    <t>Wacker Gladbeck</t>
  </si>
  <si>
    <t>SUS Beckhausen</t>
  </si>
  <si>
    <t>BW Oberhausen</t>
  </si>
  <si>
    <t>*</t>
  </si>
  <si>
    <t>SC Velbert</t>
  </si>
  <si>
    <t>SF Stuckenbusch</t>
  </si>
  <si>
    <t>Spiel um Platz 11 und 12 auf Platz 1</t>
  </si>
  <si>
    <t>Spiel um Platz 9 und 10 auf Platz 2</t>
  </si>
  <si>
    <t>Spiel um Platz 7 und 8 auf Platz 1</t>
  </si>
  <si>
    <t>Spiel um Platz 5 und 6 auf Platz 2</t>
  </si>
  <si>
    <t>6. Gruppe A</t>
  </si>
  <si>
    <t>6. Gruppe B</t>
  </si>
  <si>
    <t>Spiel um Platz 3 und 4 auf Platz 1</t>
  </si>
  <si>
    <t>11.</t>
  </si>
  <si>
    <t>12.</t>
  </si>
  <si>
    <t>Viktoria Buchholz B</t>
  </si>
  <si>
    <t>Viktoria Buchholz A</t>
  </si>
  <si>
    <t>TV Jahn Hiesfeld 2</t>
  </si>
  <si>
    <t>3. Gruppe A</t>
  </si>
  <si>
    <t>3. Gruppe B</t>
  </si>
  <si>
    <t>Fußballturnier für  E  - Junioren - Mannschaften</t>
  </si>
  <si>
    <t>* die Einteilung der jeweiligen Schiedsrichter erfolgen nach der Vorrunde !!!</t>
  </si>
  <si>
    <t>SC Dorstfeld</t>
  </si>
  <si>
    <t>FC Rumeln Kaldenhausen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</si>
</sst>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0_ ;[Red]\-0\ 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22"/>
      <name val="Comic Sans MS"/>
      <family val="4"/>
    </font>
    <font>
      <sz val="18"/>
      <name val="Comic Sans MS"/>
      <family val="4"/>
    </font>
    <font>
      <sz val="18"/>
      <color indexed="9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1"/>
      <name val="Arial"/>
      <family val="2"/>
    </font>
    <font>
      <sz val="12"/>
      <name val="Arial"/>
    </font>
    <font>
      <sz val="10"/>
      <name val="Arial"/>
    </font>
    <font>
      <b/>
      <sz val="12"/>
      <name val="Arial"/>
    </font>
    <font>
      <sz val="12"/>
      <color indexed="9"/>
      <name val="Arial"/>
    </font>
    <font>
      <sz val="10"/>
      <color indexed="9"/>
      <name val="Arial"/>
    </font>
    <font>
      <u/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9"/>
      <name val="Arial"/>
    </font>
    <font>
      <sz val="8"/>
      <color indexed="9"/>
      <name val="Arial"/>
    </font>
    <font>
      <b/>
      <sz val="8"/>
      <color indexed="9"/>
      <name val="Arial"/>
    </font>
    <font>
      <b/>
      <sz val="9"/>
      <color indexed="9"/>
      <name val="Arial"/>
    </font>
    <font>
      <b/>
      <sz val="9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</font>
    <font>
      <b/>
      <sz val="14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1"/>
      <color indexed="10"/>
      <name val="Calibri"/>
      <family val="2"/>
    </font>
    <font>
      <sz val="10"/>
      <color indexed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 applyFill="1" applyBorder="1"/>
    <xf numFmtId="0" fontId="5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 applyFill="1" applyBorder="1"/>
    <xf numFmtId="0" fontId="8" fillId="0" borderId="0" xfId="0" applyFont="1"/>
    <xf numFmtId="0" fontId="0" fillId="0" borderId="0" xfId="0" applyAlignme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Font="1"/>
    <xf numFmtId="0" fontId="14" fillId="0" borderId="0" xfId="0" applyFont="1" applyFill="1" applyBorder="1"/>
    <xf numFmtId="0" fontId="14" fillId="0" borderId="0" xfId="0" applyFont="1" applyFill="1"/>
    <xf numFmtId="0" fontId="14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horizontal="centerContinuous"/>
      <protection hidden="1"/>
    </xf>
    <xf numFmtId="0" fontId="14" fillId="0" borderId="0" xfId="0" applyFont="1" applyFill="1" applyBorder="1" applyAlignment="1" applyProtection="1">
      <alignment horizontal="centerContinuous"/>
      <protection hidden="1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readingOrder="2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21" fillId="0" borderId="0" xfId="0" applyFont="1" applyFill="1" applyBorder="1"/>
    <xf numFmtId="0" fontId="21" fillId="0" borderId="0" xfId="0" applyFont="1" applyFill="1"/>
    <xf numFmtId="0" fontId="22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4" fillId="0" borderId="0" xfId="0" applyFont="1" applyBorder="1"/>
    <xf numFmtId="0" fontId="23" fillId="0" borderId="0" xfId="0" applyFont="1" applyBorder="1" applyProtection="1">
      <protection hidden="1"/>
    </xf>
    <xf numFmtId="0" fontId="24" fillId="0" borderId="5" xfId="0" applyFont="1" applyBorder="1"/>
    <xf numFmtId="0" fontId="25" fillId="0" borderId="6" xfId="0" applyFont="1" applyBorder="1" applyAlignment="1" applyProtection="1">
      <alignment horizontal="center" vertical="center"/>
      <protection hidden="1"/>
    </xf>
    <xf numFmtId="0" fontId="25" fillId="0" borderId="4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25" fillId="0" borderId="3" xfId="0" applyFont="1" applyBorder="1" applyAlignment="1" applyProtection="1">
      <alignment horizontal="center" vertical="center"/>
      <protection hidden="1"/>
    </xf>
    <xf numFmtId="0" fontId="16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/>
    </xf>
    <xf numFmtId="0" fontId="28" fillId="0" borderId="0" xfId="0" applyFont="1"/>
    <xf numFmtId="0" fontId="29" fillId="0" borderId="0" xfId="0" applyFont="1" applyFill="1" applyBorder="1"/>
    <xf numFmtId="0" fontId="17" fillId="2" borderId="15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5" fillId="0" borderId="18" xfId="0" applyFont="1" applyBorder="1" applyAlignment="1" applyProtection="1">
      <alignment horizontal="center" vertical="center"/>
      <protection hidden="1"/>
    </xf>
    <xf numFmtId="0" fontId="25" fillId="0" borderId="3" xfId="0" applyFont="1" applyBorder="1" applyAlignment="1" applyProtection="1">
      <alignment horizontal="center" vertical="center"/>
      <protection hidden="1"/>
    </xf>
    <xf numFmtId="0" fontId="25" fillId="0" borderId="2" xfId="0" applyFont="1" applyBorder="1" applyAlignment="1" applyProtection="1">
      <alignment horizontal="left" vertical="center"/>
      <protection hidden="1"/>
    </xf>
    <xf numFmtId="0" fontId="25" fillId="0" borderId="17" xfId="0" applyFont="1" applyBorder="1" applyAlignment="1" applyProtection="1">
      <alignment horizontal="left" vertical="center"/>
      <protection hidden="1"/>
    </xf>
    <xf numFmtId="0" fontId="25" fillId="0" borderId="3" xfId="0" applyFont="1" applyBorder="1" applyAlignment="1" applyProtection="1">
      <alignment horizontal="left" vertical="center"/>
      <protection hidden="1"/>
    </xf>
    <xf numFmtId="0" fontId="25" fillId="0" borderId="19" xfId="0" applyFont="1" applyBorder="1" applyAlignment="1" applyProtection="1">
      <alignment horizontal="left" vertical="center"/>
      <protection hidden="1"/>
    </xf>
    <xf numFmtId="0" fontId="25" fillId="0" borderId="51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left" vertical="center"/>
      <protection hidden="1"/>
    </xf>
    <xf numFmtId="0" fontId="25" fillId="0" borderId="21" xfId="0" applyFont="1" applyBorder="1" applyAlignment="1" applyProtection="1">
      <alignment horizontal="left" vertical="center"/>
      <protection hidden="1"/>
    </xf>
    <xf numFmtId="0" fontId="25" fillId="0" borderId="25" xfId="0" applyFont="1" applyBorder="1" applyAlignment="1" applyProtection="1">
      <alignment horizontal="center" vertical="center"/>
      <protection hidden="1"/>
    </xf>
    <xf numFmtId="0" fontId="25" fillId="0" borderId="4" xfId="0" applyFont="1" applyBorder="1" applyAlignment="1" applyProtection="1">
      <alignment horizontal="center" vertical="center"/>
      <protection hidden="1"/>
    </xf>
    <xf numFmtId="0" fontId="25" fillId="0" borderId="4" xfId="0" applyFont="1" applyBorder="1" applyAlignment="1" applyProtection="1">
      <alignment horizontal="left" vertical="center"/>
      <protection hidden="1"/>
    </xf>
    <xf numFmtId="0" fontId="25" fillId="0" borderId="53" xfId="0" applyFont="1" applyBorder="1" applyAlignment="1" applyProtection="1">
      <alignment horizontal="left" vertical="center"/>
      <protection hidden="1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25" fillId="0" borderId="16" xfId="0" applyFont="1" applyBorder="1" applyAlignment="1" applyProtection="1">
      <alignment horizontal="center" vertical="center"/>
      <protection hidden="1"/>
    </xf>
    <xf numFmtId="0" fontId="25" fillId="0" borderId="2" xfId="0" applyFont="1" applyBorder="1" applyAlignment="1" applyProtection="1">
      <alignment horizontal="center" vertical="center"/>
      <protection hidden="1"/>
    </xf>
    <xf numFmtId="0" fontId="17" fillId="2" borderId="52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4" fillId="0" borderId="1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shrinkToFit="1"/>
    </xf>
    <xf numFmtId="0" fontId="1" fillId="0" borderId="34" xfId="0" applyFont="1" applyFill="1" applyBorder="1" applyAlignment="1">
      <alignment horizontal="left" vertical="center" shrinkToFit="1"/>
    </xf>
    <xf numFmtId="0" fontId="16" fillId="0" borderId="3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 shrinkToFit="1"/>
    </xf>
    <xf numFmtId="20" fontId="1" fillId="0" borderId="37" xfId="0" applyNumberFormat="1" applyFont="1" applyFill="1" applyBorder="1" applyAlignment="1">
      <alignment horizontal="center" vertical="center"/>
    </xf>
    <xf numFmtId="20" fontId="1" fillId="0" borderId="47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48" xfId="0" applyFont="1" applyFill="1" applyBorder="1" applyAlignment="1">
      <alignment horizontal="left" vertical="center" shrinkToFit="1"/>
    </xf>
    <xf numFmtId="0" fontId="16" fillId="0" borderId="19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16" fillId="0" borderId="2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7" fillId="0" borderId="5" xfId="0" applyFont="1" applyBorder="1" applyAlignment="1">
      <alignment horizontal="left" shrinkToFit="1"/>
    </xf>
    <xf numFmtId="0" fontId="1" fillId="0" borderId="4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0" fontId="1" fillId="0" borderId="32" xfId="0" applyNumberFormat="1" applyFont="1" applyFill="1" applyBorder="1" applyAlignment="1">
      <alignment horizontal="center" vertical="center"/>
    </xf>
    <xf numFmtId="20" fontId="1" fillId="0" borderId="4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left" shrinkToFit="1"/>
    </xf>
    <xf numFmtId="0" fontId="7" fillId="0" borderId="5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7" fillId="2" borderId="15" xfId="0" applyFont="1" applyFill="1" applyBorder="1" applyAlignment="1">
      <alignment vertical="center"/>
    </xf>
    <xf numFmtId="0" fontId="17" fillId="2" borderId="2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2" borderId="4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7" fillId="0" borderId="6" xfId="0" applyFont="1" applyBorder="1" applyAlignment="1">
      <alignment horizontal="left" shrinkToFit="1"/>
    </xf>
    <xf numFmtId="0" fontId="1" fillId="0" borderId="4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0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5" fontId="1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" fillId="0" borderId="47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165" fontId="0" fillId="0" borderId="36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24" fillId="0" borderId="19" xfId="0" applyFont="1" applyBorder="1" applyAlignment="1">
      <alignment horizontal="center"/>
    </xf>
    <xf numFmtId="0" fontId="1" fillId="0" borderId="1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104775</xdr:colOff>
      <xdr:row>1</xdr:row>
      <xdr:rowOff>19050</xdr:rowOff>
    </xdr:from>
    <xdr:to>
      <xdr:col>54</xdr:col>
      <xdr:colOff>76200</xdr:colOff>
      <xdr:row>9</xdr:row>
      <xdr:rowOff>19050</xdr:rowOff>
    </xdr:to>
    <xdr:pic>
      <xdr:nvPicPr>
        <xdr:cNvPr id="1027" name="Bild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114300"/>
          <a:ext cx="1114425" cy="1562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L123"/>
  <sheetViews>
    <sheetView tabSelected="1" workbookViewId="0">
      <selection activeCell="D20" sqref="D20:X20"/>
    </sheetView>
  </sheetViews>
  <sheetFormatPr defaultColWidth="1.7109375" defaultRowHeight="15"/>
  <cols>
    <col min="1" max="1" width="0.140625" customWidth="1"/>
    <col min="2" max="2" width="1.28515625" customWidth="1"/>
    <col min="3" max="3" width="1.42578125" customWidth="1"/>
    <col min="4" max="4" width="1" customWidth="1"/>
    <col min="5" max="5" width="1.140625" customWidth="1"/>
    <col min="6" max="6" width="1" customWidth="1"/>
    <col min="7" max="55" width="1.7109375" customWidth="1"/>
    <col min="56" max="56" width="1.7109375" style="20" customWidth="1"/>
    <col min="57" max="57" width="1.7109375" style="25" customWidth="1"/>
    <col min="58" max="58" width="2.85546875" style="25" customWidth="1"/>
    <col min="59" max="59" width="2.140625" style="25" customWidth="1"/>
    <col min="60" max="60" width="2.85546875" style="25" customWidth="1"/>
    <col min="61" max="64" width="1.7109375" style="25" customWidth="1"/>
    <col min="65" max="65" width="21.28515625" style="25" customWidth="1"/>
    <col min="66" max="66" width="2.28515625" style="25" customWidth="1"/>
    <col min="67" max="67" width="3.140625" style="25" customWidth="1"/>
    <col min="68" max="68" width="1.7109375" style="25" customWidth="1"/>
    <col min="69" max="69" width="2.28515625" style="25" customWidth="1"/>
    <col min="70" max="70" width="2.5703125" style="25" customWidth="1"/>
    <col min="71" max="73" width="1.7109375" style="25" customWidth="1"/>
    <col min="74" max="80" width="1.7109375" style="26" customWidth="1"/>
    <col min="81" max="115" width="1.7109375" style="27" customWidth="1"/>
    <col min="116" max="116" width="1.7109375" style="20" customWidth="1"/>
  </cols>
  <sheetData>
    <row r="1" spans="1:116" ht="7.5" customHeight="1"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1"/>
    </row>
    <row r="2" spans="1:116" ht="33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5"/>
      <c r="AU2" s="5"/>
      <c r="AV2" s="5"/>
      <c r="AW2" s="5"/>
      <c r="AX2" s="5"/>
      <c r="AY2" s="5"/>
      <c r="AZ2" s="5"/>
      <c r="BA2" s="5"/>
      <c r="BB2" s="5"/>
      <c r="BC2" s="5"/>
      <c r="BD2" s="1"/>
      <c r="BE2" s="2"/>
      <c r="BF2" s="4"/>
      <c r="BG2" s="1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</row>
    <row r="3" spans="1:116" s="8" customFormat="1" ht="11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E3" s="9"/>
      <c r="BF3" s="10"/>
    </row>
    <row r="4" spans="1:116" s="12" customFormat="1" ht="15" customHeight="1">
      <c r="A4" s="175" t="s">
        <v>78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1"/>
      <c r="AV4" s="11"/>
      <c r="AW4" s="11"/>
      <c r="AX4" s="11"/>
      <c r="AY4" s="11"/>
      <c r="AZ4" s="11"/>
      <c r="BA4" s="11"/>
      <c r="BB4" s="11"/>
      <c r="BC4" s="11"/>
      <c r="BE4" s="13"/>
      <c r="BF4" s="14"/>
    </row>
    <row r="5" spans="1:116" s="12" customFormat="1" ht="6" customHeight="1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1"/>
      <c r="AV5" s="11"/>
      <c r="AW5" s="11"/>
      <c r="AX5" s="11"/>
      <c r="AY5" s="11"/>
      <c r="AZ5" s="11"/>
      <c r="BA5" s="11"/>
      <c r="BB5" s="11"/>
      <c r="BC5" s="11"/>
      <c r="BE5" s="13"/>
      <c r="BF5" s="14"/>
    </row>
    <row r="6" spans="1:116" s="12" customFormat="1" ht="21" customHeight="1">
      <c r="A6" s="177" t="s">
        <v>44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5"/>
      <c r="AU6" s="11"/>
      <c r="AV6" s="11"/>
      <c r="AW6" s="11"/>
      <c r="AX6" s="11"/>
      <c r="AY6" s="11"/>
      <c r="AZ6" s="11"/>
      <c r="BA6" s="11"/>
      <c r="BB6" s="11"/>
      <c r="BC6" s="11"/>
      <c r="BE6" s="13"/>
      <c r="BF6" s="14"/>
    </row>
    <row r="7" spans="1:116" s="12" customFormat="1" ht="15.75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1"/>
      <c r="AU7" s="11"/>
      <c r="AV7" s="11"/>
      <c r="AW7" s="11"/>
      <c r="AX7" s="11"/>
      <c r="AY7" s="11"/>
      <c r="AZ7" s="11"/>
      <c r="BA7" s="11"/>
      <c r="BB7" s="11"/>
      <c r="BC7" s="11"/>
      <c r="BE7" s="13"/>
      <c r="BF7" s="14"/>
    </row>
    <row r="8" spans="1:116" s="12" customFormat="1" ht="6" customHeight="1"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E8" s="13"/>
      <c r="BF8" s="14"/>
      <c r="CJ8" s="12">
        <v>1</v>
      </c>
    </row>
    <row r="9" spans="1:116" s="12" customFormat="1">
      <c r="A9" s="169" t="s">
        <v>45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1"/>
      <c r="AU9" s="11"/>
      <c r="AV9" s="11"/>
      <c r="AW9" s="11"/>
      <c r="AX9" s="11"/>
      <c r="AY9" s="11"/>
      <c r="AZ9" s="11"/>
      <c r="BA9" s="11"/>
      <c r="BB9" s="11"/>
      <c r="BC9" s="11"/>
      <c r="BE9" s="13"/>
      <c r="BF9" s="14"/>
    </row>
    <row r="10" spans="1:116" s="12" customFormat="1" ht="15.7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E10" s="13"/>
      <c r="BF10" s="14"/>
    </row>
    <row r="11" spans="1:116" s="18" customFormat="1" ht="15.75">
      <c r="G11" s="19" t="s">
        <v>1</v>
      </c>
      <c r="H11" s="171">
        <v>0.41666666666666669</v>
      </c>
      <c r="I11" s="171"/>
      <c r="J11" s="171"/>
      <c r="K11" s="171"/>
      <c r="L11" s="171"/>
      <c r="M11" s="20" t="s">
        <v>2</v>
      </c>
      <c r="T11" s="19" t="s">
        <v>3</v>
      </c>
      <c r="U11" s="172">
        <v>1</v>
      </c>
      <c r="V11" s="172" t="s">
        <v>4</v>
      </c>
      <c r="W11" s="21" t="s">
        <v>5</v>
      </c>
      <c r="X11" s="173">
        <v>8.3333333333333332E-3</v>
      </c>
      <c r="Y11" s="173"/>
      <c r="Z11" s="173"/>
      <c r="AA11" s="173"/>
      <c r="AB11" s="173"/>
      <c r="AC11" s="20" t="s">
        <v>6</v>
      </c>
      <c r="AK11" s="19" t="s">
        <v>7</v>
      </c>
      <c r="AL11" s="173">
        <v>1.3888888888888889E-3</v>
      </c>
      <c r="AM11" s="173"/>
      <c r="AN11" s="173"/>
      <c r="AO11" s="173"/>
      <c r="AP11" s="173"/>
      <c r="AQ11" s="20" t="s">
        <v>6</v>
      </c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3"/>
      <c r="BW11" s="23"/>
      <c r="BX11" s="23"/>
      <c r="BY11" s="23"/>
      <c r="BZ11" s="23"/>
      <c r="CA11" s="23"/>
      <c r="CB11" s="23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</row>
    <row r="12" spans="1:116" ht="9" customHeight="1"/>
    <row r="13" spans="1:116" ht="6" customHeight="1"/>
    <row r="14" spans="1:116">
      <c r="B14" s="28" t="s">
        <v>8</v>
      </c>
    </row>
    <row r="15" spans="1:116" ht="6" customHeight="1" thickBot="1"/>
    <row r="16" spans="1:116" ht="16.5" thickBot="1">
      <c r="B16" s="162" t="s">
        <v>9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4" t="s">
        <v>10</v>
      </c>
      <c r="Z16" s="165"/>
      <c r="AE16" s="162" t="s">
        <v>11</v>
      </c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4" t="s">
        <v>10</v>
      </c>
      <c r="BC16" s="165"/>
    </row>
    <row r="17" spans="1:116" ht="15.75">
      <c r="B17" s="153" t="s">
        <v>12</v>
      </c>
      <c r="C17" s="154"/>
      <c r="D17" s="155" t="s">
        <v>0</v>
      </c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67">
        <v>1</v>
      </c>
      <c r="Z17" s="168"/>
      <c r="AE17" s="153" t="s">
        <v>12</v>
      </c>
      <c r="AF17" s="154"/>
      <c r="AG17" s="166" t="s">
        <v>75</v>
      </c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7">
        <v>7</v>
      </c>
      <c r="BC17" s="168"/>
    </row>
    <row r="18" spans="1:116" ht="15.75">
      <c r="B18" s="156" t="s">
        <v>13</v>
      </c>
      <c r="C18" s="157"/>
      <c r="D18" s="143" t="s">
        <v>58</v>
      </c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6">
        <v>2</v>
      </c>
      <c r="Z18" s="147"/>
      <c r="AE18" s="156" t="s">
        <v>13</v>
      </c>
      <c r="AF18" s="157"/>
      <c r="AG18" s="143" t="s">
        <v>59</v>
      </c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6">
        <v>8</v>
      </c>
      <c r="BC18" s="147"/>
    </row>
    <row r="19" spans="1:116" ht="15.75">
      <c r="B19" s="156" t="s">
        <v>14</v>
      </c>
      <c r="C19" s="157"/>
      <c r="D19" s="143" t="s">
        <v>80</v>
      </c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6">
        <v>3</v>
      </c>
      <c r="Z19" s="147"/>
      <c r="AE19" s="156" t="s">
        <v>14</v>
      </c>
      <c r="AF19" s="157"/>
      <c r="AG19" s="143" t="s">
        <v>81</v>
      </c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6">
        <v>9</v>
      </c>
      <c r="BC19" s="147"/>
    </row>
    <row r="20" spans="1:116" ht="15.75">
      <c r="B20" s="156" t="s">
        <v>15</v>
      </c>
      <c r="C20" s="157"/>
      <c r="D20" s="143" t="s">
        <v>63</v>
      </c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6">
        <v>4</v>
      </c>
      <c r="Z20" s="147"/>
      <c r="AE20" s="156" t="s">
        <v>15</v>
      </c>
      <c r="AF20" s="157"/>
      <c r="AG20" s="143" t="s">
        <v>60</v>
      </c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6">
        <v>10</v>
      </c>
      <c r="BC20" s="147"/>
    </row>
    <row r="21" spans="1:116" ht="15.75">
      <c r="B21" s="156" t="s">
        <v>16</v>
      </c>
      <c r="C21" s="157"/>
      <c r="D21" s="143" t="s">
        <v>73</v>
      </c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6">
        <v>5</v>
      </c>
      <c r="Z21" s="147"/>
      <c r="AE21" s="156" t="s">
        <v>16</v>
      </c>
      <c r="AF21" s="157"/>
      <c r="AG21" s="143" t="s">
        <v>74</v>
      </c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6">
        <v>11</v>
      </c>
      <c r="BC21" s="147"/>
    </row>
    <row r="22" spans="1:116" ht="16.5" thickBot="1">
      <c r="A22" t="s">
        <v>61</v>
      </c>
      <c r="B22" s="158" t="s">
        <v>39</v>
      </c>
      <c r="C22" s="159"/>
      <c r="D22" s="148" t="s">
        <v>57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9">
        <v>6</v>
      </c>
      <c r="Z22" s="150"/>
      <c r="AE22" s="158" t="s">
        <v>39</v>
      </c>
      <c r="AF22" s="159"/>
      <c r="AG22" s="148" t="s">
        <v>62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9">
        <v>12</v>
      </c>
      <c r="BC22" s="150"/>
    </row>
    <row r="23" spans="1:116" ht="8.25" customHeight="1"/>
    <row r="24" spans="1:116">
      <c r="B24" s="28" t="s">
        <v>17</v>
      </c>
    </row>
    <row r="25" spans="1:116" ht="6" customHeight="1" thickBot="1"/>
    <row r="26" spans="1:116" s="29" customFormat="1" ht="16.5" customHeight="1" thickBot="1">
      <c r="B26" s="92" t="s">
        <v>18</v>
      </c>
      <c r="C26" s="93"/>
      <c r="D26" s="75" t="s">
        <v>19</v>
      </c>
      <c r="E26" s="76"/>
      <c r="F26" s="77"/>
      <c r="G26" s="75" t="s">
        <v>20</v>
      </c>
      <c r="H26" s="76"/>
      <c r="I26" s="77"/>
      <c r="J26" s="75" t="s">
        <v>21</v>
      </c>
      <c r="K26" s="76"/>
      <c r="L26" s="76"/>
      <c r="M26" s="76"/>
      <c r="N26" s="77"/>
      <c r="O26" s="75" t="s">
        <v>22</v>
      </c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7"/>
      <c r="AW26" s="75" t="s">
        <v>23</v>
      </c>
      <c r="AX26" s="76"/>
      <c r="AY26" s="76"/>
      <c r="AZ26" s="76"/>
      <c r="BA26" s="77"/>
      <c r="BB26" s="160" t="s">
        <v>10</v>
      </c>
      <c r="BC26" s="161"/>
      <c r="BD26" s="30"/>
      <c r="BE26" s="31"/>
      <c r="BF26" s="32" t="s">
        <v>24</v>
      </c>
      <c r="BG26" s="33"/>
      <c r="BH26" s="33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4"/>
      <c r="BW26" s="34"/>
      <c r="BX26" s="34"/>
      <c r="BY26" s="34"/>
      <c r="BZ26" s="34"/>
      <c r="CA26" s="34"/>
      <c r="CB26" s="34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0"/>
    </row>
    <row r="27" spans="1:116" s="36" customFormat="1" ht="18" customHeight="1">
      <c r="B27" s="179">
        <v>1</v>
      </c>
      <c r="C27" s="180"/>
      <c r="D27" s="180">
        <v>1</v>
      </c>
      <c r="E27" s="180"/>
      <c r="F27" s="180"/>
      <c r="G27" s="180" t="s">
        <v>25</v>
      </c>
      <c r="H27" s="180"/>
      <c r="I27" s="180"/>
      <c r="J27" s="181">
        <f>$H$11</f>
        <v>0.41666666666666669</v>
      </c>
      <c r="K27" s="181"/>
      <c r="L27" s="181"/>
      <c r="M27" s="181"/>
      <c r="N27" s="182"/>
      <c r="O27" s="137" t="str">
        <f>AG19</f>
        <v>FC Rumeln Kaldenhausen</v>
      </c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37" t="s">
        <v>26</v>
      </c>
      <c r="AF27" s="138" t="str">
        <f>AG20</f>
        <v>BW Oberhausen</v>
      </c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9"/>
      <c r="AW27" s="141"/>
      <c r="AX27" s="144"/>
      <c r="AY27" s="37" t="s">
        <v>27</v>
      </c>
      <c r="AZ27" s="144"/>
      <c r="BA27" s="145"/>
      <c r="BB27" s="141">
        <v>11</v>
      </c>
      <c r="BC27" s="142"/>
      <c r="BE27" s="31"/>
      <c r="BF27" s="38" t="str">
        <f>IF(ISBLANK(AW27),"0",IF(AW27&gt;AZ27,3,IF(AW27=AZ27,1,0)))</f>
        <v>0</v>
      </c>
      <c r="BG27" s="38" t="s">
        <v>27</v>
      </c>
      <c r="BH27" s="38" t="str">
        <f>IF(ISBLANK(AZ27),"0",IF(AZ27&gt;AW27,3,IF(AZ27=AW27,1,0)))</f>
        <v>0</v>
      </c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4"/>
      <c r="BW27" s="34"/>
      <c r="BX27" s="34"/>
      <c r="BY27" s="34"/>
      <c r="BZ27" s="34"/>
      <c r="CA27" s="34"/>
      <c r="CB27" s="34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</row>
    <row r="28" spans="1:116" s="29" customFormat="1" ht="18" customHeight="1" thickBot="1">
      <c r="B28" s="98">
        <v>2</v>
      </c>
      <c r="C28" s="99"/>
      <c r="D28" s="99">
        <v>2</v>
      </c>
      <c r="E28" s="99"/>
      <c r="F28" s="99"/>
      <c r="G28" s="99" t="s">
        <v>25</v>
      </c>
      <c r="H28" s="99"/>
      <c r="I28" s="99"/>
      <c r="J28" s="151">
        <v>0.41666666666666669</v>
      </c>
      <c r="K28" s="151"/>
      <c r="L28" s="151"/>
      <c r="M28" s="151"/>
      <c r="N28" s="152"/>
      <c r="O28" s="134" t="str">
        <f>D19</f>
        <v>SC Dorstfeld</v>
      </c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40" t="s">
        <v>26</v>
      </c>
      <c r="AF28" s="121" t="str">
        <f>D20</f>
        <v>SF Stuckenbusch</v>
      </c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2"/>
      <c r="AW28" s="123"/>
      <c r="AX28" s="119"/>
      <c r="AY28" s="40" t="s">
        <v>27</v>
      </c>
      <c r="AZ28" s="119"/>
      <c r="BA28" s="120"/>
      <c r="BB28" s="123">
        <v>5</v>
      </c>
      <c r="BC28" s="140"/>
      <c r="BD28" s="30"/>
      <c r="BE28" s="31"/>
      <c r="BF28" s="38" t="str">
        <f t="shared" ref="BF28:BF46" si="0">IF(ISBLANK(AW28),"0",IF(AW28&gt;AZ28,3,IF(AW28=AZ28,1,0)))</f>
        <v>0</v>
      </c>
      <c r="BG28" s="38" t="s">
        <v>27</v>
      </c>
      <c r="BH28" s="38" t="str">
        <f t="shared" ref="BH28:BH46" si="1">IF(ISBLANK(AZ28),"0",IF(AZ28&gt;AW28,3,IF(AZ28=AW28,1,0)))</f>
        <v>0</v>
      </c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4"/>
      <c r="BW28" s="34"/>
      <c r="BX28" s="34"/>
      <c r="BY28" s="34"/>
      <c r="BZ28" s="34"/>
      <c r="CA28" s="34"/>
      <c r="CB28" s="34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0"/>
    </row>
    <row r="29" spans="1:116" s="29" customFormat="1" ht="18" customHeight="1">
      <c r="B29" s="179">
        <v>3</v>
      </c>
      <c r="C29" s="180"/>
      <c r="D29" s="180">
        <v>1</v>
      </c>
      <c r="E29" s="180"/>
      <c r="F29" s="180"/>
      <c r="G29" s="180" t="s">
        <v>28</v>
      </c>
      <c r="H29" s="180"/>
      <c r="I29" s="180"/>
      <c r="J29" s="135">
        <f>J28+$U$11*$X$11+$AL$11</f>
        <v>0.42638888888888893</v>
      </c>
      <c r="K29" s="135"/>
      <c r="L29" s="135"/>
      <c r="M29" s="135"/>
      <c r="N29" s="136"/>
      <c r="O29" s="137" t="str">
        <f>AG17</f>
        <v>TV Jahn Hiesfeld 2</v>
      </c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37" t="s">
        <v>26</v>
      </c>
      <c r="AF29" s="138" t="str">
        <f>AG18</f>
        <v>SUS Beckhausen</v>
      </c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9"/>
      <c r="AW29" s="141"/>
      <c r="AX29" s="144"/>
      <c r="AY29" s="37" t="s">
        <v>27</v>
      </c>
      <c r="AZ29" s="144"/>
      <c r="BA29" s="145"/>
      <c r="BB29" s="141">
        <v>9</v>
      </c>
      <c r="BC29" s="142"/>
      <c r="BD29" s="30"/>
      <c r="BE29" s="31"/>
      <c r="BF29" s="38" t="str">
        <f t="shared" si="0"/>
        <v>0</v>
      </c>
      <c r="BG29" s="38" t="s">
        <v>27</v>
      </c>
      <c r="BH29" s="38" t="str">
        <f t="shared" si="1"/>
        <v>0</v>
      </c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4"/>
      <c r="BW29" s="34"/>
      <c r="BX29" s="34"/>
      <c r="BY29" s="34"/>
      <c r="BZ29" s="34"/>
      <c r="CA29" s="34"/>
      <c r="CB29" s="34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0"/>
    </row>
    <row r="30" spans="1:116" s="29" customFormat="1" ht="18" customHeight="1" thickBot="1">
      <c r="B30" s="98">
        <v>4</v>
      </c>
      <c r="C30" s="99"/>
      <c r="D30" s="99">
        <v>2</v>
      </c>
      <c r="E30" s="99"/>
      <c r="F30" s="99"/>
      <c r="G30" s="99" t="s">
        <v>28</v>
      </c>
      <c r="H30" s="99"/>
      <c r="I30" s="99"/>
      <c r="J30" s="151">
        <f>J28+$U$11*$X$11+$AL$11</f>
        <v>0.42638888888888893</v>
      </c>
      <c r="K30" s="151"/>
      <c r="L30" s="151"/>
      <c r="M30" s="151"/>
      <c r="N30" s="152"/>
      <c r="O30" s="134" t="str">
        <f>D17</f>
        <v>TV Jahn Hiesfeld</v>
      </c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40" t="s">
        <v>26</v>
      </c>
      <c r="AF30" s="121" t="str">
        <f>D18</f>
        <v>Wacker Gladbeck</v>
      </c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2"/>
      <c r="AW30" s="123"/>
      <c r="AX30" s="119"/>
      <c r="AY30" s="40" t="s">
        <v>27</v>
      </c>
      <c r="AZ30" s="119"/>
      <c r="BA30" s="120"/>
      <c r="BB30" s="123">
        <v>3</v>
      </c>
      <c r="BC30" s="140"/>
      <c r="BD30" s="30"/>
      <c r="BE30" s="31"/>
      <c r="BF30" s="38" t="str">
        <f t="shared" si="0"/>
        <v>0</v>
      </c>
      <c r="BG30" s="38" t="s">
        <v>27</v>
      </c>
      <c r="BH30" s="38" t="str">
        <f t="shared" si="1"/>
        <v>0</v>
      </c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4"/>
      <c r="BW30" s="34"/>
      <c r="BX30" s="34"/>
      <c r="BY30" s="34"/>
      <c r="BZ30" s="34"/>
      <c r="CA30" s="34"/>
      <c r="CB30" s="34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0"/>
    </row>
    <row r="31" spans="1:116" s="29" customFormat="1" ht="18" customHeight="1">
      <c r="B31" s="179">
        <v>5</v>
      </c>
      <c r="C31" s="180"/>
      <c r="D31" s="180">
        <v>1</v>
      </c>
      <c r="E31" s="180"/>
      <c r="F31" s="180"/>
      <c r="G31" s="180" t="s">
        <v>25</v>
      </c>
      <c r="H31" s="180"/>
      <c r="I31" s="180"/>
      <c r="J31" s="135">
        <f>J30+$U$11*$X$11+$AL$11</f>
        <v>0.43611111111111117</v>
      </c>
      <c r="K31" s="135"/>
      <c r="L31" s="135"/>
      <c r="M31" s="135"/>
      <c r="N31" s="136"/>
      <c r="O31" s="137" t="str">
        <f>AG21</f>
        <v>Viktoria Buchholz A</v>
      </c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37" t="s">
        <v>26</v>
      </c>
      <c r="AF31" s="138" t="str">
        <f>AG22</f>
        <v>SC Velbert</v>
      </c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9"/>
      <c r="AW31" s="141"/>
      <c r="AX31" s="144"/>
      <c r="AY31" s="37" t="s">
        <v>27</v>
      </c>
      <c r="AZ31" s="144"/>
      <c r="BA31" s="145"/>
      <c r="BB31" s="141">
        <v>10</v>
      </c>
      <c r="BC31" s="142"/>
      <c r="BD31" s="30"/>
      <c r="BE31" s="31"/>
      <c r="BF31" s="38" t="str">
        <f t="shared" si="0"/>
        <v>0</v>
      </c>
      <c r="BG31" s="38" t="s">
        <v>27</v>
      </c>
      <c r="BH31" s="38" t="str">
        <f t="shared" si="1"/>
        <v>0</v>
      </c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4"/>
      <c r="BW31" s="34"/>
      <c r="BX31" s="34"/>
      <c r="BY31" s="34"/>
      <c r="BZ31" s="34"/>
      <c r="CA31" s="34"/>
      <c r="CB31" s="34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0"/>
    </row>
    <row r="32" spans="1:116" s="29" customFormat="1" ht="18" customHeight="1" thickBot="1">
      <c r="B32" s="98">
        <v>6</v>
      </c>
      <c r="C32" s="99"/>
      <c r="D32" s="99">
        <v>2</v>
      </c>
      <c r="E32" s="99"/>
      <c r="F32" s="99"/>
      <c r="G32" s="99" t="s">
        <v>25</v>
      </c>
      <c r="H32" s="99"/>
      <c r="I32" s="99"/>
      <c r="J32" s="151">
        <f>J30+$U$11*$X$11+$AL$11</f>
        <v>0.43611111111111117</v>
      </c>
      <c r="K32" s="151"/>
      <c r="L32" s="151"/>
      <c r="M32" s="151"/>
      <c r="N32" s="152"/>
      <c r="O32" s="134" t="str">
        <f>D21</f>
        <v>Viktoria Buchholz B</v>
      </c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40" t="s">
        <v>26</v>
      </c>
      <c r="AF32" s="121" t="str">
        <f>D22</f>
        <v>Dümptener TV</v>
      </c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2"/>
      <c r="AW32" s="123"/>
      <c r="AX32" s="119"/>
      <c r="AY32" s="40" t="s">
        <v>27</v>
      </c>
      <c r="AZ32" s="119"/>
      <c r="BA32" s="120"/>
      <c r="BB32" s="123">
        <v>4</v>
      </c>
      <c r="BC32" s="140"/>
      <c r="BD32" s="30"/>
      <c r="BE32" s="31"/>
      <c r="BF32" s="38" t="str">
        <f t="shared" si="0"/>
        <v>0</v>
      </c>
      <c r="BG32" s="38" t="s">
        <v>27</v>
      </c>
      <c r="BH32" s="38" t="str">
        <f t="shared" si="1"/>
        <v>0</v>
      </c>
      <c r="BI32" s="31"/>
      <c r="BJ32" s="31"/>
      <c r="BK32" s="25"/>
      <c r="BL32" s="25"/>
      <c r="BM32" s="25"/>
      <c r="BN32" s="25"/>
      <c r="BO32" s="25"/>
      <c r="BP32" s="25"/>
      <c r="BQ32" s="25"/>
      <c r="BR32" s="25"/>
      <c r="BS32" s="25"/>
      <c r="BT32" s="31"/>
      <c r="BU32" s="31"/>
      <c r="BV32" s="34"/>
      <c r="BW32" s="34"/>
      <c r="BX32" s="34"/>
      <c r="BY32" s="34"/>
      <c r="BZ32" s="34"/>
      <c r="CA32" s="34"/>
      <c r="CB32" s="34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0"/>
    </row>
    <row r="33" spans="2:116" s="29" customFormat="1" ht="18" customHeight="1" thickBot="1">
      <c r="B33" s="179">
        <v>7</v>
      </c>
      <c r="C33" s="180"/>
      <c r="D33" s="180">
        <v>1</v>
      </c>
      <c r="E33" s="180"/>
      <c r="F33" s="180"/>
      <c r="G33" s="180" t="s">
        <v>28</v>
      </c>
      <c r="H33" s="180"/>
      <c r="I33" s="180"/>
      <c r="J33" s="135">
        <f t="shared" ref="J33:J45" si="2">J32+$U$11*$X$11+$AL$11</f>
        <v>0.44583333333333341</v>
      </c>
      <c r="K33" s="135"/>
      <c r="L33" s="135"/>
      <c r="M33" s="135"/>
      <c r="N33" s="136"/>
      <c r="O33" s="137" t="str">
        <f>AG17</f>
        <v>TV Jahn Hiesfeld 2</v>
      </c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40" t="s">
        <v>26</v>
      </c>
      <c r="AF33" s="138" t="str">
        <f>AG19</f>
        <v>FC Rumeln Kaldenhausen</v>
      </c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9"/>
      <c r="AW33" s="141"/>
      <c r="AX33" s="144"/>
      <c r="AY33" s="37" t="s">
        <v>27</v>
      </c>
      <c r="AZ33" s="144"/>
      <c r="BA33" s="145"/>
      <c r="BB33" s="141">
        <v>12</v>
      </c>
      <c r="BC33" s="142"/>
      <c r="BD33" s="41"/>
      <c r="BE33" s="31"/>
      <c r="BF33" s="38" t="str">
        <f t="shared" si="0"/>
        <v>0</v>
      </c>
      <c r="BG33" s="38" t="s">
        <v>27</v>
      </c>
      <c r="BH33" s="38" t="str">
        <f t="shared" si="1"/>
        <v>0</v>
      </c>
      <c r="BI33" s="31"/>
      <c r="BJ33" s="31"/>
      <c r="BK33" s="42"/>
      <c r="BL33" s="42"/>
      <c r="BM33" s="43" t="str">
        <f>$D$17</f>
        <v>TV Jahn Hiesfeld</v>
      </c>
      <c r="BN33" s="44">
        <f>SUM($BF$27+$BH$31+$BH$36+$BF$43)</f>
        <v>0</v>
      </c>
      <c r="BO33" s="44">
        <f>SUM($AW$27+$AZ$31+$AZ$36+$AW$43)</f>
        <v>0</v>
      </c>
      <c r="BP33" s="45" t="s">
        <v>27</v>
      </c>
      <c r="BQ33" s="44">
        <f>SUM($AZ$27+$AW$31+$AW$36+$AZ$43)</f>
        <v>0</v>
      </c>
      <c r="BR33" s="44">
        <f>SUM(BO33-BQ33)</f>
        <v>0</v>
      </c>
      <c r="BS33" s="44"/>
      <c r="BT33" s="31"/>
      <c r="BU33" s="31"/>
      <c r="BV33" s="34"/>
      <c r="BW33" s="34"/>
      <c r="BX33" s="34"/>
      <c r="BY33" s="34"/>
      <c r="BZ33" s="34"/>
      <c r="CA33" s="34"/>
      <c r="CB33" s="34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0"/>
    </row>
    <row r="34" spans="2:116" s="29" customFormat="1" ht="18" customHeight="1" thickBot="1">
      <c r="B34" s="98">
        <v>8</v>
      </c>
      <c r="C34" s="99"/>
      <c r="D34" s="99">
        <v>2</v>
      </c>
      <c r="E34" s="99"/>
      <c r="F34" s="99"/>
      <c r="G34" s="99" t="s">
        <v>28</v>
      </c>
      <c r="H34" s="99"/>
      <c r="I34" s="99"/>
      <c r="J34" s="151">
        <f>J32+$U$11*$X$11+$AL$11</f>
        <v>0.44583333333333341</v>
      </c>
      <c r="K34" s="151"/>
      <c r="L34" s="151"/>
      <c r="M34" s="151"/>
      <c r="N34" s="152"/>
      <c r="O34" s="134" t="str">
        <f>D17</f>
        <v>TV Jahn Hiesfeld</v>
      </c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40" t="s">
        <v>26</v>
      </c>
      <c r="AF34" s="121" t="str">
        <f>D19</f>
        <v>SC Dorstfeld</v>
      </c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2"/>
      <c r="AW34" s="123"/>
      <c r="AX34" s="119"/>
      <c r="AY34" s="40" t="s">
        <v>27</v>
      </c>
      <c r="AZ34" s="119"/>
      <c r="BA34" s="120"/>
      <c r="BB34" s="123">
        <v>6</v>
      </c>
      <c r="BC34" s="140"/>
      <c r="BD34" s="41"/>
      <c r="BE34" s="31"/>
      <c r="BF34" s="38" t="str">
        <f t="shared" si="0"/>
        <v>0</v>
      </c>
      <c r="BG34" s="38" t="s">
        <v>27</v>
      </c>
      <c r="BH34" s="38" t="str">
        <f t="shared" si="1"/>
        <v>0</v>
      </c>
      <c r="BI34" s="31"/>
      <c r="BJ34" s="31"/>
      <c r="BK34" s="42"/>
      <c r="BL34" s="42"/>
      <c r="BM34" s="46" t="str">
        <f>$D$18</f>
        <v>Wacker Gladbeck</v>
      </c>
      <c r="BN34" s="44">
        <f>SUM($BH$27+$BF$32+$BH$39+$BF$44)</f>
        <v>0</v>
      </c>
      <c r="BO34" s="44">
        <f>SUM($AZ$27+$AW$32+$AZ$39+$AW$44)</f>
        <v>0</v>
      </c>
      <c r="BP34" s="45" t="s">
        <v>27</v>
      </c>
      <c r="BQ34" s="44">
        <f>SUM($AW$27+$AZ$32+$AW$39+$AZ$44)</f>
        <v>0</v>
      </c>
      <c r="BR34" s="44">
        <f>SUM(BO34-BQ34)</f>
        <v>0</v>
      </c>
      <c r="BS34" s="44"/>
      <c r="BT34" s="31"/>
      <c r="BU34" s="31"/>
      <c r="BV34" s="34"/>
      <c r="BW34" s="34"/>
      <c r="BX34" s="34"/>
      <c r="BY34" s="34"/>
      <c r="BZ34" s="34"/>
      <c r="CA34" s="34"/>
      <c r="CB34" s="34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0"/>
    </row>
    <row r="35" spans="2:116" s="29" customFormat="1" ht="18" customHeight="1">
      <c r="B35" s="179">
        <v>9</v>
      </c>
      <c r="C35" s="180"/>
      <c r="D35" s="180">
        <v>1</v>
      </c>
      <c r="E35" s="180"/>
      <c r="F35" s="180"/>
      <c r="G35" s="180" t="s">
        <v>25</v>
      </c>
      <c r="H35" s="180"/>
      <c r="I35" s="180"/>
      <c r="J35" s="135">
        <f t="shared" si="2"/>
        <v>0.45555555555555566</v>
      </c>
      <c r="K35" s="135"/>
      <c r="L35" s="135"/>
      <c r="M35" s="135"/>
      <c r="N35" s="136"/>
      <c r="O35" s="137" t="str">
        <f>AG18</f>
        <v>SUS Beckhausen</v>
      </c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37" t="s">
        <v>26</v>
      </c>
      <c r="AF35" s="138" t="str">
        <f>AG20</f>
        <v>BW Oberhausen</v>
      </c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9"/>
      <c r="AW35" s="141"/>
      <c r="AX35" s="144"/>
      <c r="AY35" s="37" t="s">
        <v>27</v>
      </c>
      <c r="AZ35" s="144"/>
      <c r="BA35" s="145"/>
      <c r="BB35" s="141">
        <v>7</v>
      </c>
      <c r="BC35" s="142"/>
      <c r="BD35" s="41"/>
      <c r="BE35" s="31"/>
      <c r="BF35" s="38" t="str">
        <f t="shared" si="0"/>
        <v>0</v>
      </c>
      <c r="BG35" s="38" t="s">
        <v>27</v>
      </c>
      <c r="BH35" s="38" t="str">
        <f t="shared" si="1"/>
        <v>0</v>
      </c>
      <c r="BI35" s="31"/>
      <c r="BJ35" s="31"/>
      <c r="BK35" s="42"/>
      <c r="BL35" s="42"/>
      <c r="BM35" s="46" t="str">
        <f>$D$19</f>
        <v>SC Dorstfeld</v>
      </c>
      <c r="BN35" s="44">
        <f>SUM($BH$28+$BF$35+$BF$39+$BH$43)</f>
        <v>0</v>
      </c>
      <c r="BO35" s="44">
        <f>SUM($AZ$28+$AW$35+$AW$39+$AZ$43)</f>
        <v>0</v>
      </c>
      <c r="BP35" s="45" t="s">
        <v>27</v>
      </c>
      <c r="BQ35" s="44">
        <f>SUM($AW$28+$AZ$35+$AZ$39+$AW$43)</f>
        <v>0</v>
      </c>
      <c r="BR35" s="44">
        <f>SUM(BO35-BQ35)</f>
        <v>0</v>
      </c>
      <c r="BS35" s="44"/>
      <c r="BT35" s="31"/>
      <c r="BU35" s="31"/>
      <c r="BV35" s="34"/>
      <c r="BW35" s="34"/>
      <c r="BX35" s="34"/>
      <c r="BY35" s="34"/>
      <c r="BZ35" s="34"/>
      <c r="CA35" s="34"/>
      <c r="CB35" s="34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0"/>
    </row>
    <row r="36" spans="2:116" s="29" customFormat="1" ht="18" customHeight="1" thickBot="1">
      <c r="B36" s="98">
        <v>10</v>
      </c>
      <c r="C36" s="99"/>
      <c r="D36" s="99">
        <v>2</v>
      </c>
      <c r="E36" s="99"/>
      <c r="F36" s="99"/>
      <c r="G36" s="99" t="s">
        <v>25</v>
      </c>
      <c r="H36" s="99"/>
      <c r="I36" s="99"/>
      <c r="J36" s="151">
        <f>J34+$U$11*$X$11+$AL$11</f>
        <v>0.45555555555555566</v>
      </c>
      <c r="K36" s="151"/>
      <c r="L36" s="151"/>
      <c r="M36" s="151"/>
      <c r="N36" s="152"/>
      <c r="O36" s="134" t="str">
        <f>D18</f>
        <v>Wacker Gladbeck</v>
      </c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40" t="s">
        <v>26</v>
      </c>
      <c r="AF36" s="121" t="str">
        <f>D20</f>
        <v>SF Stuckenbusch</v>
      </c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2"/>
      <c r="AW36" s="123"/>
      <c r="AX36" s="119"/>
      <c r="AY36" s="40" t="s">
        <v>27</v>
      </c>
      <c r="AZ36" s="119"/>
      <c r="BA36" s="120"/>
      <c r="BB36" s="123">
        <v>1</v>
      </c>
      <c r="BC36" s="140"/>
      <c r="BD36" s="41"/>
      <c r="BE36" s="31"/>
      <c r="BF36" s="38" t="str">
        <f t="shared" si="0"/>
        <v>0</v>
      </c>
      <c r="BG36" s="38" t="s">
        <v>27</v>
      </c>
      <c r="BH36" s="38" t="str">
        <f t="shared" si="1"/>
        <v>0</v>
      </c>
      <c r="BI36" s="31"/>
      <c r="BJ36" s="31"/>
      <c r="BK36" s="42"/>
      <c r="BL36" s="42"/>
      <c r="BM36" s="46" t="str">
        <f>$D$20</f>
        <v>SF Stuckenbusch</v>
      </c>
      <c r="BN36" s="44">
        <f>SUM($BF$28+$BH$32+$BF$36+$BH$40)</f>
        <v>0</v>
      </c>
      <c r="BO36" s="44">
        <f>SUM($AW$28+$AZ$32+$AW$36+$AZ$40)</f>
        <v>0</v>
      </c>
      <c r="BP36" s="45" t="s">
        <v>27</v>
      </c>
      <c r="BQ36" s="44">
        <f>SUM($AZ$28+$AW$32+$AZ$36+$AW$40)</f>
        <v>0</v>
      </c>
      <c r="BR36" s="44">
        <f>SUM(BO36-BQ36)</f>
        <v>0</v>
      </c>
      <c r="BS36" s="44"/>
      <c r="BT36" s="31"/>
      <c r="BU36" s="31"/>
      <c r="BV36" s="34"/>
      <c r="BW36" s="34"/>
      <c r="BX36" s="34"/>
      <c r="BY36" s="34"/>
      <c r="BZ36" s="34"/>
      <c r="CA36" s="34"/>
      <c r="CB36" s="34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0"/>
    </row>
    <row r="37" spans="2:116" s="29" customFormat="1" ht="18" customHeight="1" thickBot="1">
      <c r="B37" s="179">
        <v>11</v>
      </c>
      <c r="C37" s="180"/>
      <c r="D37" s="180">
        <v>1</v>
      </c>
      <c r="E37" s="180"/>
      <c r="F37" s="180"/>
      <c r="G37" s="180" t="s">
        <v>28</v>
      </c>
      <c r="H37" s="180"/>
      <c r="I37" s="180"/>
      <c r="J37" s="135">
        <f t="shared" si="2"/>
        <v>0.4652777777777779</v>
      </c>
      <c r="K37" s="135"/>
      <c r="L37" s="135"/>
      <c r="M37" s="135"/>
      <c r="N37" s="136"/>
      <c r="O37" s="137" t="str">
        <f>AG19</f>
        <v>FC Rumeln Kaldenhausen</v>
      </c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37" t="s">
        <v>26</v>
      </c>
      <c r="AF37" s="138" t="str">
        <f>AG21</f>
        <v>Viktoria Buchholz A</v>
      </c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9"/>
      <c r="AW37" s="141"/>
      <c r="AX37" s="144"/>
      <c r="AY37" s="37" t="s">
        <v>27</v>
      </c>
      <c r="AZ37" s="144"/>
      <c r="BA37" s="145"/>
      <c r="BB37" s="141">
        <v>8</v>
      </c>
      <c r="BC37" s="142"/>
      <c r="BD37" s="41"/>
      <c r="BE37" s="31"/>
      <c r="BF37" s="38" t="str">
        <f t="shared" si="0"/>
        <v>0</v>
      </c>
      <c r="BG37" s="38" t="s">
        <v>27</v>
      </c>
      <c r="BH37" s="38" t="str">
        <f t="shared" si="1"/>
        <v>0</v>
      </c>
      <c r="BI37" s="31"/>
      <c r="BJ37" s="31"/>
      <c r="BK37" s="42"/>
      <c r="BL37" s="42"/>
      <c r="BM37" s="46" t="str">
        <f>$D$22</f>
        <v>Dümptener TV</v>
      </c>
      <c r="BN37" s="44">
        <f>SUM($BF$31+$BH$35+$BF$40+$BH$44)</f>
        <v>0</v>
      </c>
      <c r="BO37" s="44">
        <f>SUM($AW$31+$AZ$35+$AW$40+$AZ$44)</f>
        <v>0</v>
      </c>
      <c r="BP37" s="45" t="s">
        <v>27</v>
      </c>
      <c r="BQ37" s="44">
        <f>SUM($AZ$31+$AW$35+$AZ$40+$AW$44)</f>
        <v>0</v>
      </c>
      <c r="BR37" s="44">
        <f>SUM(BO37-BQ37)</f>
        <v>0</v>
      </c>
      <c r="BS37" s="44"/>
      <c r="BT37" s="31"/>
      <c r="BU37" s="31"/>
      <c r="BV37" s="34"/>
      <c r="BW37" s="34"/>
      <c r="BX37" s="34"/>
      <c r="BY37" s="34"/>
      <c r="BZ37" s="34"/>
      <c r="CA37" s="34"/>
      <c r="CB37" s="34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0"/>
    </row>
    <row r="38" spans="2:116" s="29" customFormat="1" ht="18" customHeight="1" thickBot="1">
      <c r="B38" s="98">
        <v>12</v>
      </c>
      <c r="C38" s="99"/>
      <c r="D38" s="99">
        <v>2</v>
      </c>
      <c r="E38" s="99"/>
      <c r="F38" s="99"/>
      <c r="G38" s="99" t="s">
        <v>28</v>
      </c>
      <c r="H38" s="99"/>
      <c r="I38" s="99"/>
      <c r="J38" s="151">
        <f>J36+$U$11*$X$11+$AL$11</f>
        <v>0.4652777777777779</v>
      </c>
      <c r="K38" s="151"/>
      <c r="L38" s="151"/>
      <c r="M38" s="151"/>
      <c r="N38" s="152"/>
      <c r="O38" s="134" t="str">
        <f>D19</f>
        <v>SC Dorstfeld</v>
      </c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40" t="s">
        <v>26</v>
      </c>
      <c r="AF38" s="138" t="str">
        <f>D21</f>
        <v>Viktoria Buchholz B</v>
      </c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9"/>
      <c r="AW38" s="123"/>
      <c r="AX38" s="119"/>
      <c r="AY38" s="40" t="s">
        <v>27</v>
      </c>
      <c r="AZ38" s="119"/>
      <c r="BA38" s="120"/>
      <c r="BB38" s="123">
        <v>2</v>
      </c>
      <c r="BC38" s="140"/>
      <c r="BD38" s="41"/>
      <c r="BE38" s="31"/>
      <c r="BF38" s="38" t="str">
        <f t="shared" si="0"/>
        <v>0</v>
      </c>
      <c r="BG38" s="38" t="s">
        <v>27</v>
      </c>
      <c r="BH38" s="38" t="str">
        <f t="shared" si="1"/>
        <v>0</v>
      </c>
      <c r="BI38" s="31"/>
      <c r="BJ38" s="31"/>
      <c r="BK38" s="31"/>
      <c r="BL38" s="31"/>
      <c r="BM38" s="31"/>
      <c r="BN38" s="31"/>
      <c r="BO38" s="31"/>
      <c r="BP38" s="31"/>
      <c r="BQ38" s="31"/>
      <c r="BR38" s="44"/>
      <c r="BS38" s="44"/>
      <c r="BT38" s="31"/>
      <c r="BU38" s="31"/>
      <c r="BV38" s="34"/>
      <c r="BW38" s="34"/>
      <c r="BX38" s="34"/>
      <c r="BY38" s="34"/>
      <c r="BZ38" s="34"/>
      <c r="CA38" s="34"/>
      <c r="CB38" s="34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0"/>
    </row>
    <row r="39" spans="2:116" s="29" customFormat="1" ht="18" customHeight="1">
      <c r="B39" s="179">
        <v>13</v>
      </c>
      <c r="C39" s="180"/>
      <c r="D39" s="180">
        <v>1</v>
      </c>
      <c r="E39" s="180"/>
      <c r="F39" s="180"/>
      <c r="G39" s="180" t="s">
        <v>25</v>
      </c>
      <c r="H39" s="180"/>
      <c r="I39" s="180"/>
      <c r="J39" s="135">
        <f t="shared" si="2"/>
        <v>0.47500000000000014</v>
      </c>
      <c r="K39" s="135"/>
      <c r="L39" s="135"/>
      <c r="M39" s="135"/>
      <c r="N39" s="136"/>
      <c r="O39" s="137" t="str">
        <f>AG20</f>
        <v>BW Oberhausen</v>
      </c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37" t="s">
        <v>26</v>
      </c>
      <c r="AF39" s="138" t="str">
        <f>AG22</f>
        <v>SC Velbert</v>
      </c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9"/>
      <c r="AW39" s="141"/>
      <c r="AX39" s="144"/>
      <c r="AY39" s="37" t="s">
        <v>27</v>
      </c>
      <c r="AZ39" s="144"/>
      <c r="BA39" s="145"/>
      <c r="BB39" s="141">
        <v>9</v>
      </c>
      <c r="BC39" s="142"/>
      <c r="BD39" s="41"/>
      <c r="BE39" s="31"/>
      <c r="BF39" s="38" t="str">
        <f t="shared" si="0"/>
        <v>0</v>
      </c>
      <c r="BG39" s="38" t="s">
        <v>27</v>
      </c>
      <c r="BH39" s="38" t="str">
        <f t="shared" si="1"/>
        <v>0</v>
      </c>
      <c r="BI39" s="31"/>
      <c r="BJ39" s="25"/>
      <c r="BK39" s="25"/>
      <c r="BL39" s="25"/>
      <c r="BM39" s="25"/>
      <c r="BN39" s="25"/>
      <c r="BO39" s="25"/>
      <c r="BP39" s="25"/>
      <c r="BQ39" s="25"/>
      <c r="BR39" s="44"/>
      <c r="BS39" s="44"/>
      <c r="BT39" s="31"/>
      <c r="BU39" s="31"/>
      <c r="BV39" s="34"/>
      <c r="BW39" s="34"/>
      <c r="BX39" s="34"/>
      <c r="BY39" s="34"/>
      <c r="BZ39" s="34"/>
      <c r="CA39" s="34"/>
      <c r="CB39" s="34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0"/>
    </row>
    <row r="40" spans="2:116" s="29" customFormat="1" ht="18" customHeight="1" thickBot="1">
      <c r="B40" s="98">
        <v>14</v>
      </c>
      <c r="C40" s="99"/>
      <c r="D40" s="99">
        <v>2</v>
      </c>
      <c r="E40" s="99"/>
      <c r="F40" s="99"/>
      <c r="G40" s="99" t="s">
        <v>25</v>
      </c>
      <c r="H40" s="99"/>
      <c r="I40" s="99"/>
      <c r="J40" s="151">
        <f>J38+$U$11*$X$11+$AL$11</f>
        <v>0.47500000000000014</v>
      </c>
      <c r="K40" s="151"/>
      <c r="L40" s="151"/>
      <c r="M40" s="151"/>
      <c r="N40" s="152"/>
      <c r="O40" s="134" t="str">
        <f>D20</f>
        <v>SF Stuckenbusch</v>
      </c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40" t="s">
        <v>26</v>
      </c>
      <c r="AF40" s="121" t="str">
        <f>D22</f>
        <v>Dümptener TV</v>
      </c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2"/>
      <c r="AW40" s="123"/>
      <c r="AX40" s="119"/>
      <c r="AY40" s="40" t="s">
        <v>27</v>
      </c>
      <c r="AZ40" s="119"/>
      <c r="BA40" s="120"/>
      <c r="BB40" s="123">
        <v>3</v>
      </c>
      <c r="BC40" s="140"/>
      <c r="BD40" s="41"/>
      <c r="BE40" s="31"/>
      <c r="BF40" s="38" t="str">
        <f t="shared" si="0"/>
        <v>0</v>
      </c>
      <c r="BG40" s="38" t="s">
        <v>27</v>
      </c>
      <c r="BH40" s="38" t="str">
        <f t="shared" si="1"/>
        <v>0</v>
      </c>
      <c r="BI40" s="31"/>
      <c r="BJ40" s="31"/>
      <c r="BK40" s="42"/>
      <c r="BL40" s="42"/>
      <c r="BM40" s="46" t="str">
        <f>$AG$17</f>
        <v>TV Jahn Hiesfeld 2</v>
      </c>
      <c r="BN40" s="44">
        <f>SUM($BF$29+$BH$33+$BH$38+$BF$45)</f>
        <v>0</v>
      </c>
      <c r="BO40" s="44">
        <f>SUM($AW$29+$AZ$33+$AZ$38+$AW$45)</f>
        <v>0</v>
      </c>
      <c r="BP40" s="45" t="s">
        <v>27</v>
      </c>
      <c r="BQ40" s="44">
        <f>SUM($AZ$29+$AW$33+$AW$38+$AZ$45)</f>
        <v>0</v>
      </c>
      <c r="BR40" s="44">
        <f>SUM(BO40-BQ40)</f>
        <v>0</v>
      </c>
      <c r="BS40" s="44"/>
      <c r="BT40" s="31"/>
      <c r="BU40" s="31"/>
      <c r="BV40" s="34"/>
      <c r="BW40" s="34"/>
      <c r="BX40" s="34"/>
      <c r="BY40" s="34"/>
      <c r="BZ40" s="34"/>
      <c r="CA40" s="34"/>
      <c r="CB40" s="34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0"/>
    </row>
    <row r="41" spans="2:116" s="29" customFormat="1" ht="18" customHeight="1">
      <c r="B41" s="179">
        <v>15</v>
      </c>
      <c r="C41" s="180"/>
      <c r="D41" s="180">
        <v>1</v>
      </c>
      <c r="E41" s="180"/>
      <c r="F41" s="180"/>
      <c r="G41" s="180" t="s">
        <v>28</v>
      </c>
      <c r="H41" s="180"/>
      <c r="I41" s="180"/>
      <c r="J41" s="135">
        <f t="shared" si="2"/>
        <v>0.48472222222222239</v>
      </c>
      <c r="K41" s="135"/>
      <c r="L41" s="135"/>
      <c r="M41" s="135"/>
      <c r="N41" s="136"/>
      <c r="O41" s="137" t="str">
        <f>AG21</f>
        <v>Viktoria Buchholz A</v>
      </c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37" t="s">
        <v>26</v>
      </c>
      <c r="AF41" s="138" t="str">
        <f>AG17</f>
        <v>TV Jahn Hiesfeld 2</v>
      </c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9"/>
      <c r="AW41" s="141"/>
      <c r="AX41" s="144"/>
      <c r="AY41" s="37" t="s">
        <v>27</v>
      </c>
      <c r="AZ41" s="144"/>
      <c r="BA41" s="145"/>
      <c r="BB41" s="141">
        <v>10</v>
      </c>
      <c r="BC41" s="142"/>
      <c r="BD41" s="41"/>
      <c r="BE41" s="31"/>
      <c r="BF41" s="38" t="str">
        <f t="shared" si="0"/>
        <v>0</v>
      </c>
      <c r="BG41" s="38" t="s">
        <v>27</v>
      </c>
      <c r="BH41" s="38" t="str">
        <f t="shared" si="1"/>
        <v>0</v>
      </c>
      <c r="BI41" s="31"/>
      <c r="BJ41" s="31"/>
      <c r="BK41" s="42"/>
      <c r="BL41" s="42"/>
      <c r="BM41" s="46" t="str">
        <f>$AG$18</f>
        <v>SUS Beckhausen</v>
      </c>
      <c r="BN41" s="44">
        <f>SUM($BH$29+$BF$34+$BH$41+$BF$46)</f>
        <v>0</v>
      </c>
      <c r="BO41" s="44">
        <f>SUM($AZ$29+$AW$34+$AZ$41+$AW$46)</f>
        <v>0</v>
      </c>
      <c r="BP41" s="45" t="s">
        <v>27</v>
      </c>
      <c r="BQ41" s="44">
        <f>SUM($AW$29+$AZ$34+$AW$41+$AZ$46)</f>
        <v>0</v>
      </c>
      <c r="BR41" s="44">
        <f>SUM(BO41-BQ41)</f>
        <v>0</v>
      </c>
      <c r="BS41" s="44"/>
      <c r="BT41" s="31"/>
      <c r="BU41" s="31"/>
      <c r="BV41" s="34"/>
      <c r="BW41" s="34"/>
      <c r="BX41" s="34"/>
      <c r="BY41" s="34"/>
      <c r="BZ41" s="34"/>
      <c r="CA41" s="34"/>
      <c r="CB41" s="34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0"/>
    </row>
    <row r="42" spans="2:116" s="29" customFormat="1" ht="18" customHeight="1" thickBot="1">
      <c r="B42" s="98">
        <v>16</v>
      </c>
      <c r="C42" s="99"/>
      <c r="D42" s="99">
        <v>2</v>
      </c>
      <c r="E42" s="99"/>
      <c r="F42" s="99"/>
      <c r="G42" s="99" t="s">
        <v>28</v>
      </c>
      <c r="H42" s="99"/>
      <c r="I42" s="99"/>
      <c r="J42" s="151">
        <f>J40+$U$11*$X$11+$AL$11</f>
        <v>0.48472222222222239</v>
      </c>
      <c r="K42" s="151"/>
      <c r="L42" s="151"/>
      <c r="M42" s="151"/>
      <c r="N42" s="152"/>
      <c r="O42" s="134" t="str">
        <f>D21</f>
        <v>Viktoria Buchholz B</v>
      </c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40" t="s">
        <v>26</v>
      </c>
      <c r="AF42" s="121" t="str">
        <f>D17</f>
        <v>TV Jahn Hiesfeld</v>
      </c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2"/>
      <c r="AW42" s="123"/>
      <c r="AX42" s="119"/>
      <c r="AY42" s="40" t="s">
        <v>27</v>
      </c>
      <c r="AZ42" s="119"/>
      <c r="BA42" s="120"/>
      <c r="BB42" s="123">
        <v>4</v>
      </c>
      <c r="BC42" s="140"/>
      <c r="BD42" s="41"/>
      <c r="BE42" s="31"/>
      <c r="BF42" s="38" t="str">
        <f t="shared" si="0"/>
        <v>0</v>
      </c>
      <c r="BG42" s="38" t="s">
        <v>27</v>
      </c>
      <c r="BH42" s="38" t="str">
        <f t="shared" si="1"/>
        <v>0</v>
      </c>
      <c r="BI42" s="31"/>
      <c r="BJ42" s="31"/>
      <c r="BK42" s="42"/>
      <c r="BL42" s="42"/>
      <c r="BM42" s="43" t="str">
        <f>$AG$19</f>
        <v>FC Rumeln Kaldenhausen</v>
      </c>
      <c r="BN42" s="44">
        <f>SUM($BH$30+$BF$37+$BF$41+$BH$45)</f>
        <v>0</v>
      </c>
      <c r="BO42" s="44">
        <f>SUM($AZ$30+$AW$37+$AW$41+$AZ$45)</f>
        <v>0</v>
      </c>
      <c r="BP42" s="45" t="s">
        <v>27</v>
      </c>
      <c r="BQ42" s="44">
        <f>SUM($AW$30+$AZ$37+$AZ$41+$AW$45)</f>
        <v>0</v>
      </c>
      <c r="BR42" s="44">
        <f>SUM(BO42-BQ42)</f>
        <v>0</v>
      </c>
      <c r="BS42" s="44"/>
      <c r="BT42" s="31"/>
      <c r="BU42" s="31"/>
      <c r="BV42" s="34"/>
      <c r="BW42" s="34"/>
      <c r="BX42" s="34"/>
      <c r="BY42" s="34"/>
      <c r="BZ42" s="34"/>
      <c r="CA42" s="34"/>
      <c r="CB42" s="34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0"/>
    </row>
    <row r="43" spans="2:116" s="29" customFormat="1" ht="18" customHeight="1">
      <c r="B43" s="179">
        <v>17</v>
      </c>
      <c r="C43" s="180"/>
      <c r="D43" s="180">
        <v>1</v>
      </c>
      <c r="E43" s="180"/>
      <c r="F43" s="180"/>
      <c r="G43" s="180" t="s">
        <v>25</v>
      </c>
      <c r="H43" s="180"/>
      <c r="I43" s="180"/>
      <c r="J43" s="135">
        <f t="shared" si="2"/>
        <v>0.49444444444444463</v>
      </c>
      <c r="K43" s="135"/>
      <c r="L43" s="135"/>
      <c r="M43" s="135"/>
      <c r="N43" s="136"/>
      <c r="O43" s="137" t="str">
        <f>AG18</f>
        <v>SUS Beckhausen</v>
      </c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37" t="s">
        <v>26</v>
      </c>
      <c r="AF43" s="138" t="str">
        <f>AG19</f>
        <v>FC Rumeln Kaldenhausen</v>
      </c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9"/>
      <c r="AW43" s="141"/>
      <c r="AX43" s="144"/>
      <c r="AY43" s="37" t="s">
        <v>27</v>
      </c>
      <c r="AZ43" s="144"/>
      <c r="BA43" s="145"/>
      <c r="BB43" s="141">
        <v>12</v>
      </c>
      <c r="BC43" s="142"/>
      <c r="BD43" s="41"/>
      <c r="BE43" s="31"/>
      <c r="BF43" s="38" t="str">
        <f t="shared" si="0"/>
        <v>0</v>
      </c>
      <c r="BG43" s="38" t="s">
        <v>27</v>
      </c>
      <c r="BH43" s="38" t="str">
        <f t="shared" si="1"/>
        <v>0</v>
      </c>
      <c r="BI43" s="31"/>
      <c r="BJ43" s="31"/>
      <c r="BK43" s="42"/>
      <c r="BL43" s="42"/>
      <c r="BM43" s="46" t="str">
        <f>$AG$20</f>
        <v>BW Oberhausen</v>
      </c>
      <c r="BN43" s="44">
        <f>SUM($BF$30+$BH$34+$BF$38+$BH$42)</f>
        <v>0</v>
      </c>
      <c r="BO43" s="44">
        <f>SUM($AW$30+$AZ$34+$AW$38+$AZ$42)</f>
        <v>0</v>
      </c>
      <c r="BP43" s="45" t="s">
        <v>27</v>
      </c>
      <c r="BQ43" s="44">
        <f>SUM($AZ$30+$AW$34+$AZ$38+$AW$42)</f>
        <v>0</v>
      </c>
      <c r="BR43" s="44">
        <f>SUM(BO43-BQ43)</f>
        <v>0</v>
      </c>
      <c r="BS43" s="44"/>
      <c r="BT43" s="31"/>
      <c r="BU43" s="31"/>
      <c r="BV43" s="34"/>
      <c r="BW43" s="34"/>
      <c r="BX43" s="34"/>
      <c r="BY43" s="34"/>
      <c r="BZ43" s="34"/>
      <c r="CA43" s="34"/>
      <c r="CB43" s="34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0"/>
    </row>
    <row r="44" spans="2:116" s="29" customFormat="1" ht="18" customHeight="1" thickBot="1">
      <c r="B44" s="98">
        <v>18</v>
      </c>
      <c r="C44" s="99"/>
      <c r="D44" s="99">
        <v>2</v>
      </c>
      <c r="E44" s="99"/>
      <c r="F44" s="99"/>
      <c r="G44" s="99" t="s">
        <v>25</v>
      </c>
      <c r="H44" s="99"/>
      <c r="I44" s="99"/>
      <c r="J44" s="151">
        <f>J42+$U$11*$X$11+$AL$11</f>
        <v>0.49444444444444463</v>
      </c>
      <c r="K44" s="151"/>
      <c r="L44" s="151"/>
      <c r="M44" s="151"/>
      <c r="N44" s="152"/>
      <c r="O44" s="134" t="str">
        <f>D18</f>
        <v>Wacker Gladbeck</v>
      </c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40" t="s">
        <v>26</v>
      </c>
      <c r="AF44" s="121" t="str">
        <f>D19</f>
        <v>SC Dorstfeld</v>
      </c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2"/>
      <c r="AW44" s="123"/>
      <c r="AX44" s="119"/>
      <c r="AY44" s="40" t="s">
        <v>27</v>
      </c>
      <c r="AZ44" s="119"/>
      <c r="BA44" s="120"/>
      <c r="BB44" s="123">
        <v>6</v>
      </c>
      <c r="BC44" s="140"/>
      <c r="BD44" s="41"/>
      <c r="BE44" s="31"/>
      <c r="BF44" s="38" t="str">
        <f t="shared" si="0"/>
        <v>0</v>
      </c>
      <c r="BG44" s="38" t="s">
        <v>27</v>
      </c>
      <c r="BH44" s="38" t="str">
        <f t="shared" si="1"/>
        <v>0</v>
      </c>
      <c r="BI44" s="31"/>
      <c r="BJ44" s="31"/>
      <c r="BK44" s="42"/>
      <c r="BL44" s="42"/>
      <c r="BM44" s="46" t="str">
        <f>$AG$22</f>
        <v>SC Velbert</v>
      </c>
      <c r="BN44" s="44">
        <f>SUM($BF$33+$BH$37+$BF$42+$BH$46)</f>
        <v>0</v>
      </c>
      <c r="BO44" s="44">
        <f>SUM($AW$33+$AZ$37+$AW$42+$AZ$46)</f>
        <v>0</v>
      </c>
      <c r="BP44" s="45" t="s">
        <v>27</v>
      </c>
      <c r="BQ44" s="44">
        <f>SUM($AZ$33+$AW$37+$AZ$42+$AW$46)</f>
        <v>0</v>
      </c>
      <c r="BR44" s="44">
        <f>SUM(BO44-BQ44)</f>
        <v>0</v>
      </c>
      <c r="BS44" s="44"/>
      <c r="BT44" s="31"/>
      <c r="BU44" s="31"/>
      <c r="BV44" s="34"/>
      <c r="BW44" s="34"/>
      <c r="BX44" s="34"/>
      <c r="BY44" s="34"/>
      <c r="BZ44" s="34"/>
      <c r="CA44" s="34"/>
      <c r="CB44" s="34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0"/>
    </row>
    <row r="45" spans="2:116" s="29" customFormat="1" ht="18" customHeight="1">
      <c r="B45" s="179">
        <v>19</v>
      </c>
      <c r="C45" s="180"/>
      <c r="D45" s="180">
        <v>1</v>
      </c>
      <c r="E45" s="180"/>
      <c r="F45" s="180"/>
      <c r="G45" s="180" t="s">
        <v>28</v>
      </c>
      <c r="H45" s="180"/>
      <c r="I45" s="180"/>
      <c r="J45" s="135">
        <f t="shared" si="2"/>
        <v>0.50416666666666687</v>
      </c>
      <c r="K45" s="135"/>
      <c r="L45" s="135"/>
      <c r="M45" s="135"/>
      <c r="N45" s="136"/>
      <c r="O45" s="137" t="str">
        <f>AG20</f>
        <v>BW Oberhausen</v>
      </c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37" t="s">
        <v>26</v>
      </c>
      <c r="AF45" s="138" t="str">
        <f>AG21</f>
        <v>Viktoria Buchholz A</v>
      </c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9"/>
      <c r="AW45" s="141"/>
      <c r="AX45" s="144"/>
      <c r="AY45" s="37" t="s">
        <v>27</v>
      </c>
      <c r="AZ45" s="144"/>
      <c r="BA45" s="145"/>
      <c r="BB45" s="141">
        <v>8</v>
      </c>
      <c r="BC45" s="142"/>
      <c r="BD45" s="41"/>
      <c r="BE45" s="31"/>
      <c r="BF45" s="38" t="str">
        <f t="shared" si="0"/>
        <v>0</v>
      </c>
      <c r="BG45" s="38" t="s">
        <v>27</v>
      </c>
      <c r="BH45" s="38" t="str">
        <f t="shared" si="1"/>
        <v>0</v>
      </c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4"/>
      <c r="BW45" s="34"/>
      <c r="BX45" s="34"/>
      <c r="BY45" s="34"/>
      <c r="BZ45" s="34"/>
      <c r="CA45" s="34"/>
      <c r="CB45" s="34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0"/>
    </row>
    <row r="46" spans="2:116" ht="18" customHeight="1" thickBot="1">
      <c r="B46" s="98">
        <v>20</v>
      </c>
      <c r="C46" s="99"/>
      <c r="D46" s="99">
        <v>2</v>
      </c>
      <c r="E46" s="99"/>
      <c r="F46" s="99"/>
      <c r="G46" s="99" t="s">
        <v>28</v>
      </c>
      <c r="H46" s="99"/>
      <c r="I46" s="99"/>
      <c r="J46" s="151">
        <f>J44+$U$11*$X$11+$AL$11</f>
        <v>0.50416666666666687</v>
      </c>
      <c r="K46" s="151"/>
      <c r="L46" s="151"/>
      <c r="M46" s="151"/>
      <c r="N46" s="152"/>
      <c r="O46" s="134" t="str">
        <f>D20</f>
        <v>SF Stuckenbusch</v>
      </c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40" t="s">
        <v>26</v>
      </c>
      <c r="AF46" s="121" t="str">
        <f>D21</f>
        <v>Viktoria Buchholz B</v>
      </c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2"/>
      <c r="AW46" s="123"/>
      <c r="AX46" s="119"/>
      <c r="AY46" s="40" t="s">
        <v>27</v>
      </c>
      <c r="AZ46" s="119"/>
      <c r="BA46" s="120"/>
      <c r="BB46" s="123">
        <v>2</v>
      </c>
      <c r="BC46" s="140"/>
      <c r="BD46" s="47"/>
      <c r="BF46" s="38" t="str">
        <f t="shared" si="0"/>
        <v>0</v>
      </c>
      <c r="BG46" s="38" t="s">
        <v>27</v>
      </c>
      <c r="BH46" s="38" t="str">
        <f t="shared" si="1"/>
        <v>0</v>
      </c>
    </row>
    <row r="47" spans="2:116" ht="18" customHeight="1" thickBot="1">
      <c r="B47" s="98">
        <v>21</v>
      </c>
      <c r="C47" s="99"/>
      <c r="D47" s="99">
        <v>1</v>
      </c>
      <c r="E47" s="99"/>
      <c r="F47" s="99"/>
      <c r="G47" s="99" t="s">
        <v>25</v>
      </c>
      <c r="H47" s="99"/>
      <c r="I47" s="99"/>
      <c r="J47" s="151">
        <f t="shared" ref="J47:J56" si="3">J45+$U$11*$X$11+$AL$11</f>
        <v>0.51388888888888906</v>
      </c>
      <c r="K47" s="151"/>
      <c r="L47" s="151"/>
      <c r="M47" s="151"/>
      <c r="N47" s="152"/>
      <c r="O47" s="134" t="str">
        <f>AG22</f>
        <v>SC Velbert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40" t="s">
        <v>26</v>
      </c>
      <c r="AF47" s="121" t="str">
        <f>AG17</f>
        <v>TV Jahn Hiesfeld 2</v>
      </c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2"/>
      <c r="AW47" s="123"/>
      <c r="AX47" s="119"/>
      <c r="AY47" s="40" t="s">
        <v>27</v>
      </c>
      <c r="AZ47" s="119"/>
      <c r="BA47" s="120"/>
      <c r="BB47" s="123">
        <v>10</v>
      </c>
      <c r="BC47" s="140"/>
      <c r="BD47" s="47"/>
      <c r="BF47" s="38"/>
      <c r="BG47" s="38"/>
      <c r="BH47" s="38"/>
    </row>
    <row r="48" spans="2:116" ht="18" customHeight="1" thickBot="1">
      <c r="B48" s="98">
        <v>22</v>
      </c>
      <c r="C48" s="99"/>
      <c r="D48" s="99">
        <v>2</v>
      </c>
      <c r="E48" s="99"/>
      <c r="F48" s="99"/>
      <c r="G48" s="99" t="s">
        <v>25</v>
      </c>
      <c r="H48" s="99"/>
      <c r="I48" s="99"/>
      <c r="J48" s="151">
        <f t="shared" si="3"/>
        <v>0.51388888888888906</v>
      </c>
      <c r="K48" s="151"/>
      <c r="L48" s="151"/>
      <c r="M48" s="151"/>
      <c r="N48" s="152"/>
      <c r="O48" s="134" t="str">
        <f>D22</f>
        <v>Dümptener TV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40" t="s">
        <v>26</v>
      </c>
      <c r="AF48" s="121" t="str">
        <f>D17</f>
        <v>TV Jahn Hiesfeld</v>
      </c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2"/>
      <c r="AW48" s="123"/>
      <c r="AX48" s="119"/>
      <c r="AY48" s="40" t="s">
        <v>27</v>
      </c>
      <c r="AZ48" s="119"/>
      <c r="BA48" s="120"/>
      <c r="BB48" s="123">
        <v>4</v>
      </c>
      <c r="BC48" s="140"/>
      <c r="BD48" s="47"/>
      <c r="BF48" s="38"/>
      <c r="BG48" s="38"/>
      <c r="BH48" s="38"/>
    </row>
    <row r="49" spans="2:115" ht="18" customHeight="1" thickBot="1">
      <c r="B49" s="98">
        <v>23</v>
      </c>
      <c r="C49" s="99"/>
      <c r="D49" s="99">
        <v>1</v>
      </c>
      <c r="E49" s="99"/>
      <c r="F49" s="99"/>
      <c r="G49" s="99" t="s">
        <v>28</v>
      </c>
      <c r="H49" s="99"/>
      <c r="I49" s="99"/>
      <c r="J49" s="151">
        <f t="shared" si="3"/>
        <v>0.52361111111111125</v>
      </c>
      <c r="K49" s="151"/>
      <c r="L49" s="151"/>
      <c r="M49" s="151"/>
      <c r="N49" s="152"/>
      <c r="O49" s="134" t="str">
        <f>AG21</f>
        <v>Viktoria Buchholz A</v>
      </c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40" t="s">
        <v>26</v>
      </c>
      <c r="AF49" s="121" t="str">
        <f>AG18</f>
        <v>SUS Beckhausen</v>
      </c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2"/>
      <c r="AW49" s="123"/>
      <c r="AX49" s="119"/>
      <c r="AY49" s="40" t="s">
        <v>27</v>
      </c>
      <c r="AZ49" s="119"/>
      <c r="BA49" s="120"/>
      <c r="BB49" s="123">
        <v>7</v>
      </c>
      <c r="BC49" s="140"/>
      <c r="BD49" s="47"/>
      <c r="BF49" s="38"/>
      <c r="BG49" s="38"/>
      <c r="BH49" s="38"/>
    </row>
    <row r="50" spans="2:115" ht="18" customHeight="1" thickBot="1">
      <c r="B50" s="98">
        <v>24</v>
      </c>
      <c r="C50" s="99"/>
      <c r="D50" s="99">
        <v>2</v>
      </c>
      <c r="E50" s="99"/>
      <c r="F50" s="99"/>
      <c r="G50" s="99" t="s">
        <v>28</v>
      </c>
      <c r="H50" s="99"/>
      <c r="I50" s="99"/>
      <c r="J50" s="151">
        <f t="shared" si="3"/>
        <v>0.52361111111111125</v>
      </c>
      <c r="K50" s="151"/>
      <c r="L50" s="151"/>
      <c r="M50" s="151"/>
      <c r="N50" s="152"/>
      <c r="O50" s="134" t="str">
        <f>D21</f>
        <v>Viktoria Buchholz B</v>
      </c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40" t="s">
        <v>26</v>
      </c>
      <c r="AF50" s="121" t="str">
        <f>D18</f>
        <v>Wacker Gladbeck</v>
      </c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2"/>
      <c r="AW50" s="123"/>
      <c r="AX50" s="119"/>
      <c r="AY50" s="40" t="s">
        <v>27</v>
      </c>
      <c r="AZ50" s="119"/>
      <c r="BA50" s="120"/>
      <c r="BB50" s="123">
        <v>1</v>
      </c>
      <c r="BC50" s="140"/>
      <c r="BD50" s="47"/>
      <c r="BF50" s="38"/>
      <c r="BG50" s="38"/>
      <c r="BH50" s="38"/>
    </row>
    <row r="51" spans="2:115" ht="18" customHeight="1" thickBot="1">
      <c r="B51" s="98">
        <v>25</v>
      </c>
      <c r="C51" s="99"/>
      <c r="D51" s="99">
        <v>1</v>
      </c>
      <c r="E51" s="99"/>
      <c r="F51" s="99"/>
      <c r="G51" s="99" t="s">
        <v>25</v>
      </c>
      <c r="H51" s="99"/>
      <c r="I51" s="99"/>
      <c r="J51" s="151">
        <f t="shared" si="3"/>
        <v>0.53333333333333344</v>
      </c>
      <c r="K51" s="151"/>
      <c r="L51" s="151"/>
      <c r="M51" s="151"/>
      <c r="N51" s="152"/>
      <c r="O51" s="134" t="str">
        <f>AG19</f>
        <v>FC Rumeln Kaldenhausen</v>
      </c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40" t="s">
        <v>26</v>
      </c>
      <c r="AF51" s="121" t="str">
        <f>AG22</f>
        <v>SC Velbert</v>
      </c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2"/>
      <c r="AW51" s="123"/>
      <c r="AX51" s="119"/>
      <c r="AY51" s="40" t="s">
        <v>27</v>
      </c>
      <c r="AZ51" s="119"/>
      <c r="BA51" s="120"/>
      <c r="BB51" s="123">
        <v>11</v>
      </c>
      <c r="BC51" s="140"/>
      <c r="BD51" s="47"/>
      <c r="BF51" s="38"/>
      <c r="BG51" s="38"/>
      <c r="BH51" s="38"/>
    </row>
    <row r="52" spans="2:115" ht="18" customHeight="1" thickBot="1">
      <c r="B52" s="98">
        <v>26</v>
      </c>
      <c r="C52" s="99"/>
      <c r="D52" s="99">
        <v>2</v>
      </c>
      <c r="E52" s="99"/>
      <c r="F52" s="99"/>
      <c r="G52" s="99" t="s">
        <v>25</v>
      </c>
      <c r="H52" s="99"/>
      <c r="I52" s="99"/>
      <c r="J52" s="151">
        <f t="shared" si="3"/>
        <v>0.53333333333333344</v>
      </c>
      <c r="K52" s="151"/>
      <c r="L52" s="151"/>
      <c r="M52" s="151"/>
      <c r="N52" s="152"/>
      <c r="O52" s="134" t="str">
        <f>D19</f>
        <v>SC Dorstfeld</v>
      </c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40"/>
      <c r="AF52" s="121" t="str">
        <f>D22</f>
        <v>Dümptener TV</v>
      </c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2"/>
      <c r="AW52" s="123"/>
      <c r="AX52" s="119"/>
      <c r="AY52" s="40" t="s">
        <v>27</v>
      </c>
      <c r="AZ52" s="119"/>
      <c r="BA52" s="120"/>
      <c r="BB52" s="123">
        <v>5</v>
      </c>
      <c r="BC52" s="140"/>
      <c r="BD52" s="47"/>
      <c r="BF52" s="38"/>
      <c r="BG52" s="38"/>
      <c r="BH52" s="38"/>
    </row>
    <row r="53" spans="2:115" ht="18" customHeight="1" thickBot="1">
      <c r="B53" s="98">
        <v>27</v>
      </c>
      <c r="C53" s="99"/>
      <c r="D53" s="99">
        <v>3</v>
      </c>
      <c r="E53" s="99"/>
      <c r="F53" s="99"/>
      <c r="G53" s="99" t="s">
        <v>28</v>
      </c>
      <c r="H53" s="99"/>
      <c r="I53" s="99"/>
      <c r="J53" s="151">
        <f t="shared" si="3"/>
        <v>0.54305555555555562</v>
      </c>
      <c r="K53" s="151"/>
      <c r="L53" s="151"/>
      <c r="M53" s="151"/>
      <c r="N53" s="152"/>
      <c r="O53" s="134" t="str">
        <f>AG17</f>
        <v>TV Jahn Hiesfeld 2</v>
      </c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40" t="s">
        <v>26</v>
      </c>
      <c r="AF53" s="121" t="str">
        <f>AG20</f>
        <v>BW Oberhausen</v>
      </c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2"/>
      <c r="AW53" s="123"/>
      <c r="AX53" s="119"/>
      <c r="AY53" s="40" t="s">
        <v>27</v>
      </c>
      <c r="AZ53" s="119"/>
      <c r="BA53" s="120"/>
      <c r="BB53" s="123">
        <v>9</v>
      </c>
      <c r="BC53" s="140"/>
      <c r="BD53" s="47"/>
      <c r="BF53" s="38"/>
      <c r="BG53" s="38"/>
      <c r="BH53" s="38"/>
    </row>
    <row r="54" spans="2:115" ht="18" customHeight="1" thickBot="1">
      <c r="B54" s="98">
        <v>28</v>
      </c>
      <c r="C54" s="99"/>
      <c r="D54" s="99">
        <v>4</v>
      </c>
      <c r="E54" s="99"/>
      <c r="F54" s="99"/>
      <c r="G54" s="99" t="s">
        <v>28</v>
      </c>
      <c r="H54" s="99"/>
      <c r="I54" s="99"/>
      <c r="J54" s="151">
        <f t="shared" si="3"/>
        <v>0.54305555555555562</v>
      </c>
      <c r="K54" s="151"/>
      <c r="L54" s="151"/>
      <c r="M54" s="151"/>
      <c r="N54" s="152"/>
      <c r="O54" s="134" t="str">
        <f>D17</f>
        <v>TV Jahn Hiesfeld</v>
      </c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40" t="s">
        <v>26</v>
      </c>
      <c r="AF54" s="121" t="str">
        <f>D20</f>
        <v>SF Stuckenbusch</v>
      </c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2"/>
      <c r="AW54" s="123"/>
      <c r="AX54" s="119"/>
      <c r="AY54" s="40" t="s">
        <v>27</v>
      </c>
      <c r="AZ54" s="119"/>
      <c r="BA54" s="120"/>
      <c r="BB54" s="123">
        <v>3</v>
      </c>
      <c r="BC54" s="140"/>
      <c r="BD54" s="47"/>
      <c r="BF54" s="38"/>
      <c r="BG54" s="38"/>
      <c r="BH54" s="38"/>
    </row>
    <row r="55" spans="2:115" ht="18" customHeight="1" thickBot="1">
      <c r="B55" s="98">
        <v>29</v>
      </c>
      <c r="C55" s="99"/>
      <c r="D55" s="99">
        <v>5</v>
      </c>
      <c r="E55" s="99"/>
      <c r="F55" s="99"/>
      <c r="G55" s="99" t="s">
        <v>25</v>
      </c>
      <c r="H55" s="99"/>
      <c r="I55" s="99"/>
      <c r="J55" s="151">
        <f t="shared" si="3"/>
        <v>0.55277777777777781</v>
      </c>
      <c r="K55" s="151"/>
      <c r="L55" s="151"/>
      <c r="M55" s="151"/>
      <c r="N55" s="152"/>
      <c r="O55" s="134" t="str">
        <f>AG22</f>
        <v>SC Velbert</v>
      </c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40" t="s">
        <v>26</v>
      </c>
      <c r="AF55" s="121" t="str">
        <f>AG18</f>
        <v>SUS Beckhausen</v>
      </c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2"/>
      <c r="AW55" s="123"/>
      <c r="AX55" s="119"/>
      <c r="AY55" s="40" t="s">
        <v>27</v>
      </c>
      <c r="AZ55" s="119"/>
      <c r="BA55" s="120"/>
      <c r="BB55" s="123">
        <v>2</v>
      </c>
      <c r="BC55" s="140"/>
      <c r="BD55" s="47"/>
      <c r="BF55" s="38"/>
      <c r="BG55" s="38"/>
      <c r="BH55" s="38"/>
    </row>
    <row r="56" spans="2:115" ht="18" customHeight="1" thickBot="1">
      <c r="B56" s="98">
        <v>30</v>
      </c>
      <c r="C56" s="99"/>
      <c r="D56" s="99">
        <v>6</v>
      </c>
      <c r="E56" s="99"/>
      <c r="F56" s="99"/>
      <c r="G56" s="99" t="s">
        <v>25</v>
      </c>
      <c r="H56" s="99"/>
      <c r="I56" s="99"/>
      <c r="J56" s="151">
        <f t="shared" si="3"/>
        <v>0.55277777777777781</v>
      </c>
      <c r="K56" s="151"/>
      <c r="L56" s="151"/>
      <c r="M56" s="151"/>
      <c r="N56" s="152"/>
      <c r="O56" s="134" t="str">
        <f>D22</f>
        <v>Dümptener TV</v>
      </c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40" t="s">
        <v>26</v>
      </c>
      <c r="AF56" s="121" t="str">
        <f>D18</f>
        <v>Wacker Gladbeck</v>
      </c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2"/>
      <c r="AW56" s="123"/>
      <c r="AX56" s="119"/>
      <c r="AY56" s="40" t="s">
        <v>27</v>
      </c>
      <c r="AZ56" s="119"/>
      <c r="BA56" s="120"/>
      <c r="BB56" s="123">
        <v>1</v>
      </c>
      <c r="BC56" s="140"/>
      <c r="BD56" s="47"/>
      <c r="BF56" s="38"/>
      <c r="BG56" s="38"/>
      <c r="BH56" s="38"/>
    </row>
    <row r="57" spans="2:115" ht="18" customHeight="1">
      <c r="B57" s="68"/>
      <c r="C57" s="68"/>
      <c r="D57" s="68"/>
      <c r="E57" s="68"/>
      <c r="F57" s="68"/>
      <c r="G57" s="68"/>
      <c r="H57" s="68"/>
      <c r="I57" s="68"/>
      <c r="J57" s="69"/>
      <c r="K57" s="69"/>
      <c r="L57" s="69"/>
      <c r="M57" s="69"/>
      <c r="N57" s="69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1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1"/>
      <c r="AX57" s="71"/>
      <c r="AY57" s="71"/>
      <c r="AZ57" s="71"/>
      <c r="BA57" s="71"/>
      <c r="BB57" s="71"/>
      <c r="BC57" s="71"/>
      <c r="BD57" s="47"/>
      <c r="BF57" s="38"/>
      <c r="BG57" s="38"/>
      <c r="BH57" s="38"/>
    </row>
    <row r="58" spans="2:115" ht="18" customHeight="1">
      <c r="B58" s="68"/>
      <c r="C58" s="68"/>
      <c r="D58" s="68"/>
      <c r="E58" s="68"/>
      <c r="F58" s="68"/>
      <c r="G58" s="68"/>
      <c r="H58" s="68"/>
      <c r="I58" s="68"/>
      <c r="J58" s="69"/>
      <c r="K58" s="69"/>
      <c r="L58" s="69"/>
      <c r="M58" s="69"/>
      <c r="N58" s="69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1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1"/>
      <c r="AX58" s="71"/>
      <c r="AY58" s="71"/>
      <c r="AZ58" s="71"/>
      <c r="BA58" s="71"/>
      <c r="BB58" s="71"/>
      <c r="BC58" s="71"/>
      <c r="BD58" s="47"/>
      <c r="BF58" s="38"/>
      <c r="BG58" s="38"/>
      <c r="BH58" s="38"/>
    </row>
    <row r="60" spans="2:115">
      <c r="B60" s="28" t="s">
        <v>29</v>
      </c>
    </row>
    <row r="61" spans="2:115" ht="6" customHeight="1" thickBot="1"/>
    <row r="62" spans="2:115" s="48" customFormat="1" ht="13.5" customHeight="1" thickBot="1">
      <c r="B62" s="96" t="s">
        <v>9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97"/>
      <c r="P62" s="96" t="s">
        <v>30</v>
      </c>
      <c r="Q62" s="76"/>
      <c r="R62" s="97"/>
      <c r="S62" s="96" t="s">
        <v>31</v>
      </c>
      <c r="T62" s="76"/>
      <c r="U62" s="76"/>
      <c r="V62" s="76"/>
      <c r="W62" s="97"/>
      <c r="X62" s="96" t="s">
        <v>32</v>
      </c>
      <c r="Y62" s="76"/>
      <c r="Z62" s="97"/>
      <c r="AA62" s="49"/>
      <c r="AB62" s="49"/>
      <c r="AC62" s="49"/>
      <c r="AD62" s="49"/>
      <c r="AE62" s="96" t="s">
        <v>11</v>
      </c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97"/>
      <c r="AS62" s="96" t="s">
        <v>30</v>
      </c>
      <c r="AT62" s="76"/>
      <c r="AU62" s="97"/>
      <c r="AV62" s="96" t="s">
        <v>31</v>
      </c>
      <c r="AW62" s="76"/>
      <c r="AX62" s="76"/>
      <c r="AY62" s="76"/>
      <c r="AZ62" s="97"/>
      <c r="BA62" s="96" t="s">
        <v>32</v>
      </c>
      <c r="BB62" s="76"/>
      <c r="BC62" s="97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1"/>
      <c r="BW62" s="51"/>
      <c r="BX62" s="51"/>
      <c r="BY62" s="51"/>
      <c r="BZ62" s="51"/>
      <c r="CA62" s="51"/>
      <c r="CB62" s="51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</row>
    <row r="63" spans="2:115">
      <c r="B63" s="100" t="s">
        <v>12</v>
      </c>
      <c r="C63" s="101"/>
      <c r="D63" s="102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4"/>
      <c r="P63" s="197">
        <f t="shared" ref="P63:P68" si="4">BN33</f>
        <v>0</v>
      </c>
      <c r="Q63" s="198"/>
      <c r="R63" s="199"/>
      <c r="S63" s="101">
        <f t="shared" ref="S63:S68" si="5">BO33</f>
        <v>0</v>
      </c>
      <c r="T63" s="101"/>
      <c r="U63" s="53" t="s">
        <v>27</v>
      </c>
      <c r="V63" s="101">
        <f t="shared" ref="V63:V68" si="6">BQ33</f>
        <v>0</v>
      </c>
      <c r="W63" s="101"/>
      <c r="X63" s="191">
        <f t="shared" ref="X63:X68" si="7">BR33</f>
        <v>0</v>
      </c>
      <c r="Y63" s="192"/>
      <c r="Z63" s="193"/>
      <c r="AA63" s="29"/>
      <c r="AB63" s="29"/>
      <c r="AC63" s="29"/>
      <c r="AD63" s="29"/>
      <c r="AE63" s="100" t="s">
        <v>12</v>
      </c>
      <c r="AF63" s="101"/>
      <c r="AG63" s="102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4"/>
      <c r="AS63" s="197">
        <f t="shared" ref="AS63:AS68" si="8">BN40</f>
        <v>0</v>
      </c>
      <c r="AT63" s="198"/>
      <c r="AU63" s="199"/>
      <c r="AV63" s="101">
        <f t="shared" ref="AV63:AV68" si="9">BO40</f>
        <v>0</v>
      </c>
      <c r="AW63" s="101"/>
      <c r="AX63" s="53" t="s">
        <v>27</v>
      </c>
      <c r="AY63" s="101">
        <f t="shared" ref="AY63:AY68" si="10">BQ40</f>
        <v>0</v>
      </c>
      <c r="AZ63" s="101"/>
      <c r="BA63" s="191">
        <f t="shared" ref="BA63:BA68" si="11">BR40</f>
        <v>0</v>
      </c>
      <c r="BB63" s="192"/>
      <c r="BC63" s="193"/>
    </row>
    <row r="64" spans="2:115">
      <c r="B64" s="186" t="s">
        <v>13</v>
      </c>
      <c r="C64" s="187"/>
      <c r="D64" s="188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90"/>
      <c r="P64" s="183">
        <f t="shared" si="4"/>
        <v>0</v>
      </c>
      <c r="Q64" s="184"/>
      <c r="R64" s="185"/>
      <c r="S64" s="187">
        <f t="shared" si="5"/>
        <v>0</v>
      </c>
      <c r="T64" s="187"/>
      <c r="U64" s="54" t="s">
        <v>27</v>
      </c>
      <c r="V64" s="187">
        <f t="shared" si="6"/>
        <v>0</v>
      </c>
      <c r="W64" s="187"/>
      <c r="X64" s="194">
        <f t="shared" si="7"/>
        <v>0</v>
      </c>
      <c r="Y64" s="195"/>
      <c r="Z64" s="196"/>
      <c r="AA64" s="29"/>
      <c r="AB64" s="29"/>
      <c r="AC64" s="29"/>
      <c r="AD64" s="29"/>
      <c r="AE64" s="186" t="s">
        <v>13</v>
      </c>
      <c r="AF64" s="187"/>
      <c r="AG64" s="188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90"/>
      <c r="AS64" s="183">
        <f t="shared" si="8"/>
        <v>0</v>
      </c>
      <c r="AT64" s="184"/>
      <c r="AU64" s="185"/>
      <c r="AV64" s="187">
        <f t="shared" si="9"/>
        <v>0</v>
      </c>
      <c r="AW64" s="187"/>
      <c r="AX64" s="54" t="s">
        <v>27</v>
      </c>
      <c r="AY64" s="187">
        <f t="shared" si="10"/>
        <v>0</v>
      </c>
      <c r="AZ64" s="187"/>
      <c r="BA64" s="194">
        <f t="shared" si="11"/>
        <v>0</v>
      </c>
      <c r="BB64" s="195"/>
      <c r="BC64" s="196"/>
    </row>
    <row r="65" spans="1:86">
      <c r="B65" s="186" t="s">
        <v>14</v>
      </c>
      <c r="C65" s="187"/>
      <c r="D65" s="188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90"/>
      <c r="P65" s="183">
        <f t="shared" si="4"/>
        <v>0</v>
      </c>
      <c r="Q65" s="184"/>
      <c r="R65" s="185"/>
      <c r="S65" s="187">
        <f t="shared" si="5"/>
        <v>0</v>
      </c>
      <c r="T65" s="187"/>
      <c r="U65" s="54" t="s">
        <v>27</v>
      </c>
      <c r="V65" s="187">
        <f t="shared" si="6"/>
        <v>0</v>
      </c>
      <c r="W65" s="187"/>
      <c r="X65" s="194">
        <f t="shared" si="7"/>
        <v>0</v>
      </c>
      <c r="Y65" s="195"/>
      <c r="Z65" s="196"/>
      <c r="AA65" s="29"/>
      <c r="AB65" s="29"/>
      <c r="AC65" s="29"/>
      <c r="AD65" s="29"/>
      <c r="AE65" s="186" t="s">
        <v>14</v>
      </c>
      <c r="AF65" s="187"/>
      <c r="AG65" s="188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90"/>
      <c r="AS65" s="183">
        <f t="shared" si="8"/>
        <v>0</v>
      </c>
      <c r="AT65" s="184"/>
      <c r="AU65" s="185"/>
      <c r="AV65" s="187">
        <f t="shared" si="9"/>
        <v>0</v>
      </c>
      <c r="AW65" s="187"/>
      <c r="AX65" s="54" t="s">
        <v>27</v>
      </c>
      <c r="AY65" s="187">
        <f t="shared" si="10"/>
        <v>0</v>
      </c>
      <c r="AZ65" s="187"/>
      <c r="BA65" s="194">
        <f t="shared" si="11"/>
        <v>0</v>
      </c>
      <c r="BB65" s="195"/>
      <c r="BC65" s="196"/>
    </row>
    <row r="66" spans="1:86">
      <c r="B66" s="186" t="s">
        <v>15</v>
      </c>
      <c r="C66" s="187"/>
      <c r="D66" s="188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90"/>
      <c r="P66" s="183">
        <f t="shared" si="4"/>
        <v>0</v>
      </c>
      <c r="Q66" s="184"/>
      <c r="R66" s="185"/>
      <c r="S66" s="187">
        <f t="shared" si="5"/>
        <v>0</v>
      </c>
      <c r="T66" s="187"/>
      <c r="U66" s="54" t="s">
        <v>27</v>
      </c>
      <c r="V66" s="187">
        <f t="shared" si="6"/>
        <v>0</v>
      </c>
      <c r="W66" s="187"/>
      <c r="X66" s="194">
        <f t="shared" si="7"/>
        <v>0</v>
      </c>
      <c r="Y66" s="195"/>
      <c r="Z66" s="196"/>
      <c r="AA66" s="29"/>
      <c r="AB66" s="29"/>
      <c r="AC66" s="29"/>
      <c r="AD66" s="29"/>
      <c r="AE66" s="186" t="s">
        <v>15</v>
      </c>
      <c r="AF66" s="187"/>
      <c r="AG66" s="188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90"/>
      <c r="AS66" s="183">
        <f t="shared" si="8"/>
        <v>0</v>
      </c>
      <c r="AT66" s="184"/>
      <c r="AU66" s="185"/>
      <c r="AV66" s="187">
        <f t="shared" si="9"/>
        <v>0</v>
      </c>
      <c r="AW66" s="187"/>
      <c r="AX66" s="54" t="s">
        <v>27</v>
      </c>
      <c r="AY66" s="187">
        <f t="shared" si="10"/>
        <v>0</v>
      </c>
      <c r="AZ66" s="187"/>
      <c r="BA66" s="194">
        <f t="shared" si="11"/>
        <v>0</v>
      </c>
      <c r="BB66" s="195"/>
      <c r="BC66" s="196"/>
    </row>
    <row r="67" spans="1:86" ht="15.75" thickBot="1">
      <c r="B67" s="186" t="s">
        <v>16</v>
      </c>
      <c r="C67" s="187"/>
      <c r="D67" s="188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218"/>
      <c r="P67" s="209">
        <f t="shared" si="4"/>
        <v>0</v>
      </c>
      <c r="Q67" s="210"/>
      <c r="R67" s="211"/>
      <c r="S67" s="200">
        <f t="shared" si="5"/>
        <v>0</v>
      </c>
      <c r="T67" s="200"/>
      <c r="U67" s="55" t="s">
        <v>27</v>
      </c>
      <c r="V67" s="200">
        <f t="shared" si="6"/>
        <v>0</v>
      </c>
      <c r="W67" s="200"/>
      <c r="X67" s="201">
        <f t="shared" si="7"/>
        <v>0</v>
      </c>
      <c r="Y67" s="202"/>
      <c r="Z67" s="203"/>
      <c r="AA67" s="29"/>
      <c r="AB67" s="29"/>
      <c r="AC67" s="29"/>
      <c r="AD67" s="29"/>
      <c r="AE67" s="186" t="s">
        <v>16</v>
      </c>
      <c r="AF67" s="187"/>
      <c r="AG67" s="204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6"/>
      <c r="AS67" s="209">
        <f t="shared" si="8"/>
        <v>0</v>
      </c>
      <c r="AT67" s="210"/>
      <c r="AU67" s="211"/>
      <c r="AV67" s="200">
        <f t="shared" si="9"/>
        <v>0</v>
      </c>
      <c r="AW67" s="200"/>
      <c r="AX67" s="55" t="s">
        <v>27</v>
      </c>
      <c r="AY67" s="200">
        <f t="shared" si="10"/>
        <v>0</v>
      </c>
      <c r="AZ67" s="200"/>
      <c r="BA67" s="201">
        <f t="shared" si="11"/>
        <v>0</v>
      </c>
      <c r="BB67" s="202"/>
      <c r="BC67" s="203"/>
    </row>
    <row r="68" spans="1:86" ht="15.75" thickBot="1">
      <c r="B68" s="207" t="s">
        <v>39</v>
      </c>
      <c r="C68" s="208"/>
      <c r="D68" s="212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4"/>
      <c r="P68" s="209">
        <f t="shared" si="4"/>
        <v>0</v>
      </c>
      <c r="Q68" s="210"/>
      <c r="R68" s="211"/>
      <c r="S68" s="200">
        <f t="shared" si="5"/>
        <v>0</v>
      </c>
      <c r="T68" s="200"/>
      <c r="U68" s="55" t="s">
        <v>27</v>
      </c>
      <c r="V68" s="200">
        <f t="shared" si="6"/>
        <v>0</v>
      </c>
      <c r="W68" s="200"/>
      <c r="X68" s="201">
        <f t="shared" si="7"/>
        <v>0</v>
      </c>
      <c r="Y68" s="202"/>
      <c r="Z68" s="203"/>
      <c r="AE68" s="207" t="s">
        <v>39</v>
      </c>
      <c r="AF68" s="208"/>
      <c r="AG68" s="215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7"/>
      <c r="AS68" s="209">
        <f t="shared" si="8"/>
        <v>0</v>
      </c>
      <c r="AT68" s="210"/>
      <c r="AU68" s="211"/>
      <c r="AV68" s="200">
        <f t="shared" si="9"/>
        <v>0</v>
      </c>
      <c r="AW68" s="200"/>
      <c r="AX68" s="55" t="s">
        <v>27</v>
      </c>
      <c r="AY68" s="200">
        <f t="shared" si="10"/>
        <v>0</v>
      </c>
      <c r="AZ68" s="200"/>
      <c r="BA68" s="201">
        <f t="shared" si="11"/>
        <v>0</v>
      </c>
      <c r="BB68" s="202"/>
      <c r="BC68" s="203"/>
    </row>
    <row r="71" spans="1:86">
      <c r="B71" s="28" t="s">
        <v>33</v>
      </c>
    </row>
    <row r="73" spans="1:86" ht="15.75">
      <c r="A73" s="18"/>
      <c r="B73" s="18"/>
      <c r="C73" s="18"/>
      <c r="D73" s="18"/>
      <c r="E73" s="18"/>
      <c r="F73" s="18"/>
      <c r="G73" s="19" t="s">
        <v>1</v>
      </c>
      <c r="H73" s="171">
        <v>0.56944444444444442</v>
      </c>
      <c r="I73" s="171"/>
      <c r="J73" s="171"/>
      <c r="K73" s="171"/>
      <c r="L73" s="171"/>
      <c r="M73" s="20" t="s">
        <v>2</v>
      </c>
      <c r="N73" s="18"/>
      <c r="O73" s="18"/>
      <c r="P73" s="18"/>
      <c r="Q73" s="18"/>
      <c r="R73" s="18"/>
      <c r="S73" s="18"/>
      <c r="T73" s="19" t="s">
        <v>3</v>
      </c>
      <c r="U73" s="172">
        <v>1</v>
      </c>
      <c r="V73" s="172" t="s">
        <v>4</v>
      </c>
      <c r="W73" s="21" t="s">
        <v>5</v>
      </c>
      <c r="X73" s="173">
        <v>8.3333333333333332E-3</v>
      </c>
      <c r="Y73" s="173"/>
      <c r="Z73" s="173"/>
      <c r="AA73" s="173"/>
      <c r="AB73" s="173"/>
      <c r="AC73" s="20" t="s">
        <v>6</v>
      </c>
      <c r="AD73" s="18"/>
      <c r="AE73" s="18"/>
      <c r="AF73" s="18"/>
      <c r="AG73" s="18"/>
      <c r="AH73" s="18"/>
      <c r="AI73" s="18"/>
      <c r="AJ73" s="18"/>
      <c r="AK73" s="19" t="s">
        <v>7</v>
      </c>
      <c r="AL73" s="173">
        <v>1.3888888888888889E-3</v>
      </c>
      <c r="AM73" s="173"/>
      <c r="AN73" s="173"/>
      <c r="AO73" s="173"/>
      <c r="AP73" s="173"/>
      <c r="AQ73" s="20" t="s">
        <v>6</v>
      </c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</row>
    <row r="74" spans="1:86" ht="6" customHeight="1"/>
    <row r="75" spans="1:86" ht="3.75" customHeight="1" thickBot="1">
      <c r="BZ75" s="25"/>
      <c r="CA75" s="25"/>
      <c r="CB75" s="25"/>
      <c r="CC75" s="56"/>
      <c r="CD75" s="56"/>
      <c r="CE75" s="56"/>
      <c r="CF75" s="56"/>
      <c r="CG75" s="56"/>
      <c r="CH75" s="56"/>
    </row>
    <row r="76" spans="1:86" ht="20.100000000000001" customHeight="1" thickBot="1">
      <c r="B76" s="92" t="s">
        <v>18</v>
      </c>
      <c r="C76" s="93"/>
      <c r="D76" s="75" t="s">
        <v>21</v>
      </c>
      <c r="E76" s="76"/>
      <c r="F76" s="76"/>
      <c r="G76" s="76"/>
      <c r="H76" s="76"/>
      <c r="I76" s="76"/>
      <c r="J76" s="76"/>
      <c r="K76" s="76"/>
      <c r="L76" s="76"/>
      <c r="M76" s="76"/>
      <c r="N76" s="77"/>
      <c r="O76" s="75" t="s">
        <v>54</v>
      </c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7"/>
      <c r="AW76" s="75" t="s">
        <v>23</v>
      </c>
      <c r="AX76" s="76"/>
      <c r="AY76" s="76"/>
      <c r="AZ76" s="76"/>
      <c r="BA76" s="77"/>
      <c r="BB76" s="75" t="s">
        <v>10</v>
      </c>
      <c r="BC76" s="97"/>
      <c r="BZ76" s="25"/>
      <c r="CA76" s="25"/>
      <c r="CB76" s="57"/>
      <c r="CC76" s="56"/>
      <c r="CD76" s="56"/>
      <c r="CE76" s="56"/>
      <c r="CF76" s="56"/>
      <c r="CG76" s="56"/>
      <c r="CH76" s="56"/>
    </row>
    <row r="77" spans="1:86" ht="18" customHeight="1">
      <c r="B77" s="105">
        <v>21</v>
      </c>
      <c r="C77" s="106"/>
      <c r="D77" s="109">
        <f>H73</f>
        <v>0.56944444444444442</v>
      </c>
      <c r="E77" s="110"/>
      <c r="F77" s="110"/>
      <c r="G77" s="110"/>
      <c r="H77" s="110"/>
      <c r="I77" s="110"/>
      <c r="J77" s="110"/>
      <c r="K77" s="110"/>
      <c r="L77" s="110"/>
      <c r="M77" s="110"/>
      <c r="N77" s="111"/>
      <c r="O77" s="115">
        <f>D63</f>
        <v>0</v>
      </c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37" t="s">
        <v>26</v>
      </c>
      <c r="AF77" s="116">
        <f>AG64</f>
        <v>0</v>
      </c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220"/>
      <c r="AW77" s="124"/>
      <c r="AX77" s="125"/>
      <c r="AY77" s="125" t="s">
        <v>27</v>
      </c>
      <c r="AZ77" s="125"/>
      <c r="BA77" s="128"/>
      <c r="BB77" s="130" t="s">
        <v>61</v>
      </c>
      <c r="BC77" s="131"/>
      <c r="BZ77" s="25"/>
      <c r="CA77" s="25"/>
      <c r="CB77" s="57"/>
      <c r="CC77" s="56"/>
      <c r="CD77" s="56"/>
      <c r="CE77" s="56"/>
      <c r="CF77" s="56"/>
      <c r="CG77" s="56"/>
      <c r="CH77" s="56"/>
    </row>
    <row r="78" spans="1:86" ht="12" customHeight="1" thickBot="1">
      <c r="B78" s="107"/>
      <c r="C78" s="108"/>
      <c r="D78" s="112"/>
      <c r="E78" s="113"/>
      <c r="F78" s="113"/>
      <c r="G78" s="113"/>
      <c r="H78" s="113"/>
      <c r="I78" s="113"/>
      <c r="J78" s="113"/>
      <c r="K78" s="113"/>
      <c r="L78" s="113"/>
      <c r="M78" s="113"/>
      <c r="N78" s="114"/>
      <c r="O78" s="117" t="s">
        <v>36</v>
      </c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58"/>
      <c r="AF78" s="118" t="s">
        <v>35</v>
      </c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219"/>
      <c r="AW78" s="126"/>
      <c r="AX78" s="127"/>
      <c r="AY78" s="127"/>
      <c r="AZ78" s="127"/>
      <c r="BA78" s="129"/>
      <c r="BB78" s="132"/>
      <c r="BC78" s="133"/>
    </row>
    <row r="79" spans="1:86" ht="3.75" customHeight="1" thickBot="1"/>
    <row r="80" spans="1:86" ht="20.100000000000001" customHeight="1" thickBot="1">
      <c r="B80" s="92" t="s">
        <v>18</v>
      </c>
      <c r="C80" s="93"/>
      <c r="D80" s="75" t="s">
        <v>21</v>
      </c>
      <c r="E80" s="76"/>
      <c r="F80" s="76"/>
      <c r="G80" s="76"/>
      <c r="H80" s="76"/>
      <c r="I80" s="76"/>
      <c r="J80" s="76"/>
      <c r="K80" s="76"/>
      <c r="L80" s="76"/>
      <c r="M80" s="76"/>
      <c r="N80" s="77"/>
      <c r="O80" s="75" t="s">
        <v>55</v>
      </c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7"/>
      <c r="AW80" s="75" t="s">
        <v>23</v>
      </c>
      <c r="AX80" s="76"/>
      <c r="AY80" s="76"/>
      <c r="AZ80" s="76"/>
      <c r="BA80" s="77"/>
      <c r="BB80" s="75" t="s">
        <v>10</v>
      </c>
      <c r="BC80" s="97"/>
    </row>
    <row r="81" spans="2:73" ht="18" customHeight="1">
      <c r="B81" s="105">
        <v>22</v>
      </c>
      <c r="C81" s="106"/>
      <c r="D81" s="109">
        <f>H73</f>
        <v>0.56944444444444442</v>
      </c>
      <c r="E81" s="110"/>
      <c r="F81" s="110"/>
      <c r="G81" s="110"/>
      <c r="H81" s="110"/>
      <c r="I81" s="110"/>
      <c r="J81" s="110"/>
      <c r="K81" s="110"/>
      <c r="L81" s="110"/>
      <c r="M81" s="110"/>
      <c r="N81" s="111"/>
      <c r="O81" s="115">
        <f>D64</f>
        <v>0</v>
      </c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37" t="s">
        <v>26</v>
      </c>
      <c r="AF81" s="116">
        <f>AG63</f>
        <v>0</v>
      </c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220"/>
      <c r="AW81" s="124"/>
      <c r="AX81" s="125"/>
      <c r="AY81" s="125" t="s">
        <v>27</v>
      </c>
      <c r="AZ81" s="125"/>
      <c r="BA81" s="128"/>
      <c r="BB81" s="130" t="s">
        <v>61</v>
      </c>
      <c r="BC81" s="131"/>
    </row>
    <row r="82" spans="2:73" ht="12" customHeight="1" thickBot="1">
      <c r="B82" s="107"/>
      <c r="C82" s="108"/>
      <c r="D82" s="112"/>
      <c r="E82" s="113"/>
      <c r="F82" s="113"/>
      <c r="G82" s="113"/>
      <c r="H82" s="113"/>
      <c r="I82" s="113"/>
      <c r="J82" s="113"/>
      <c r="K82" s="113"/>
      <c r="L82" s="113"/>
      <c r="M82" s="113"/>
      <c r="N82" s="114"/>
      <c r="O82" s="117" t="s">
        <v>34</v>
      </c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58"/>
      <c r="AF82" s="118" t="s">
        <v>37</v>
      </c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219"/>
      <c r="AW82" s="126"/>
      <c r="AX82" s="127"/>
      <c r="AY82" s="127"/>
      <c r="AZ82" s="127"/>
      <c r="BA82" s="129"/>
      <c r="BB82" s="132"/>
      <c r="BC82" s="133"/>
    </row>
    <row r="83" spans="2:73" ht="12" customHeight="1" thickBot="1">
      <c r="B83" s="64"/>
      <c r="C83" s="65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58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63"/>
      <c r="AX83" s="63"/>
      <c r="AY83" s="63"/>
      <c r="AZ83" s="63"/>
      <c r="BA83" s="63"/>
      <c r="BB83" s="65"/>
      <c r="BC83" s="67"/>
    </row>
    <row r="84" spans="2:73" ht="12" customHeight="1" thickBot="1">
      <c r="B84" s="92" t="s">
        <v>18</v>
      </c>
      <c r="C84" s="93"/>
      <c r="D84" s="75" t="s">
        <v>21</v>
      </c>
      <c r="E84" s="76"/>
      <c r="F84" s="76"/>
      <c r="G84" s="76"/>
      <c r="H84" s="76"/>
      <c r="I84" s="76"/>
      <c r="J84" s="76"/>
      <c r="K84" s="76"/>
      <c r="L84" s="76"/>
      <c r="M84" s="76"/>
      <c r="N84" s="77"/>
      <c r="O84" s="75" t="s">
        <v>64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7"/>
      <c r="AW84" s="75" t="s">
        <v>23</v>
      </c>
      <c r="AX84" s="76"/>
      <c r="AY84" s="76"/>
      <c r="AZ84" s="76"/>
      <c r="BA84" s="77"/>
      <c r="BB84" s="75" t="s">
        <v>10</v>
      </c>
      <c r="BC84" s="97"/>
    </row>
    <row r="85" spans="2:73" ht="12" customHeight="1">
      <c r="B85" s="105">
        <v>23</v>
      </c>
      <c r="C85" s="106"/>
      <c r="D85" s="109">
        <v>0.57916666666666672</v>
      </c>
      <c r="E85" s="110"/>
      <c r="F85" s="110"/>
      <c r="G85" s="110"/>
      <c r="H85" s="110"/>
      <c r="I85" s="110"/>
      <c r="J85" s="110"/>
      <c r="K85" s="110"/>
      <c r="L85" s="110"/>
      <c r="M85" s="110"/>
      <c r="N85" s="111"/>
      <c r="O85" s="115">
        <f>D68</f>
        <v>0</v>
      </c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37" t="s">
        <v>26</v>
      </c>
      <c r="AF85" s="116">
        <f>AG68</f>
        <v>0</v>
      </c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220"/>
      <c r="AW85" s="124"/>
      <c r="AX85" s="125"/>
      <c r="AY85" s="125" t="s">
        <v>27</v>
      </c>
      <c r="AZ85" s="125"/>
      <c r="BA85" s="128"/>
      <c r="BB85" s="130" t="s">
        <v>61</v>
      </c>
      <c r="BC85" s="131"/>
    </row>
    <row r="86" spans="2:73" ht="16.5" customHeight="1" thickBot="1">
      <c r="B86" s="107"/>
      <c r="C86" s="108"/>
      <c r="D86" s="112"/>
      <c r="E86" s="113"/>
      <c r="F86" s="113"/>
      <c r="G86" s="113"/>
      <c r="H86" s="113"/>
      <c r="I86" s="113"/>
      <c r="J86" s="113"/>
      <c r="K86" s="113"/>
      <c r="L86" s="113"/>
      <c r="M86" s="113"/>
      <c r="N86" s="114"/>
      <c r="O86" s="117" t="s">
        <v>68</v>
      </c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58"/>
      <c r="AF86" s="118" t="s">
        <v>69</v>
      </c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219"/>
      <c r="AW86" s="126"/>
      <c r="AX86" s="127"/>
      <c r="AY86" s="127"/>
      <c r="AZ86" s="127"/>
      <c r="BA86" s="129"/>
      <c r="BB86" s="132"/>
      <c r="BC86" s="133"/>
    </row>
    <row r="87" spans="2:73" ht="12" customHeight="1" thickBot="1">
      <c r="B87" s="64"/>
      <c r="C87" s="65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58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63"/>
      <c r="AX87" s="63"/>
      <c r="AY87" s="63"/>
      <c r="AZ87" s="63"/>
      <c r="BA87" s="63"/>
      <c r="BB87" s="65"/>
      <c r="BC87" s="67"/>
    </row>
    <row r="88" spans="2:73" ht="15.75" thickBot="1">
      <c r="B88" s="92" t="s">
        <v>18</v>
      </c>
      <c r="C88" s="93"/>
      <c r="D88" s="75" t="s">
        <v>21</v>
      </c>
      <c r="E88" s="76"/>
      <c r="F88" s="76"/>
      <c r="G88" s="76"/>
      <c r="H88" s="76"/>
      <c r="I88" s="76"/>
      <c r="J88" s="76"/>
      <c r="K88" s="76"/>
      <c r="L88" s="76"/>
      <c r="M88" s="76"/>
      <c r="N88" s="77"/>
      <c r="O88" s="75" t="s">
        <v>65</v>
      </c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7"/>
      <c r="AW88" s="75" t="s">
        <v>23</v>
      </c>
      <c r="AX88" s="76"/>
      <c r="AY88" s="76"/>
      <c r="AZ88" s="76"/>
      <c r="BA88" s="77"/>
      <c r="BB88" s="75" t="s">
        <v>10</v>
      </c>
      <c r="BC88" s="97"/>
    </row>
    <row r="89" spans="2:73">
      <c r="B89" s="105">
        <v>23</v>
      </c>
      <c r="C89" s="106"/>
      <c r="D89" s="109">
        <v>0.57916666666666672</v>
      </c>
      <c r="E89" s="110"/>
      <c r="F89" s="110"/>
      <c r="G89" s="110"/>
      <c r="H89" s="110"/>
      <c r="I89" s="110"/>
      <c r="J89" s="110"/>
      <c r="K89" s="110"/>
      <c r="L89" s="110"/>
      <c r="M89" s="110"/>
      <c r="N89" s="111"/>
      <c r="O89" s="115">
        <f>D67</f>
        <v>0</v>
      </c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37" t="s">
        <v>26</v>
      </c>
      <c r="AF89" s="116">
        <f>AG67</f>
        <v>0</v>
      </c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220"/>
      <c r="AW89" s="124"/>
      <c r="AX89" s="125"/>
      <c r="AY89" s="125" t="s">
        <v>27</v>
      </c>
      <c r="AZ89" s="125"/>
      <c r="BA89" s="128"/>
      <c r="BB89" s="130" t="s">
        <v>61</v>
      </c>
      <c r="BC89" s="131"/>
    </row>
    <row r="90" spans="2:73" ht="15.75" thickBot="1">
      <c r="B90" s="107"/>
      <c r="C90" s="108"/>
      <c r="D90" s="112"/>
      <c r="E90" s="113"/>
      <c r="F90" s="113"/>
      <c r="G90" s="113"/>
      <c r="H90" s="113"/>
      <c r="I90" s="113"/>
      <c r="J90" s="113"/>
      <c r="K90" s="113"/>
      <c r="L90" s="113"/>
      <c r="M90" s="113"/>
      <c r="N90" s="114"/>
      <c r="O90" s="117" t="s">
        <v>46</v>
      </c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58"/>
      <c r="AF90" s="118" t="s">
        <v>47</v>
      </c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219"/>
      <c r="AW90" s="126"/>
      <c r="AX90" s="127"/>
      <c r="AY90" s="127"/>
      <c r="AZ90" s="127"/>
      <c r="BA90" s="129"/>
      <c r="BB90" s="132"/>
      <c r="BC90" s="133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</row>
    <row r="91" spans="2:73" ht="15.75" thickBot="1"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</row>
    <row r="92" spans="2:73" ht="15.75" thickBot="1">
      <c r="B92" s="92" t="s">
        <v>18</v>
      </c>
      <c r="C92" s="93"/>
      <c r="D92" s="75" t="s">
        <v>21</v>
      </c>
      <c r="E92" s="76"/>
      <c r="F92" s="76"/>
      <c r="G92" s="76"/>
      <c r="H92" s="76"/>
      <c r="I92" s="76"/>
      <c r="J92" s="76"/>
      <c r="K92" s="76"/>
      <c r="L92" s="76"/>
      <c r="M92" s="76"/>
      <c r="N92" s="77"/>
      <c r="O92" s="75" t="s">
        <v>66</v>
      </c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7"/>
      <c r="AW92" s="75" t="s">
        <v>23</v>
      </c>
      <c r="AX92" s="76"/>
      <c r="AY92" s="76"/>
      <c r="AZ92" s="76"/>
      <c r="BA92" s="77"/>
      <c r="BB92" s="75" t="s">
        <v>10</v>
      </c>
      <c r="BC92" s="97"/>
    </row>
    <row r="93" spans="2:73" ht="18" customHeight="1">
      <c r="B93" s="105">
        <v>24</v>
      </c>
      <c r="C93" s="106"/>
      <c r="D93" s="109">
        <v>0.58888888888888891</v>
      </c>
      <c r="E93" s="110"/>
      <c r="F93" s="110"/>
      <c r="G93" s="110"/>
      <c r="H93" s="110"/>
      <c r="I93" s="110"/>
      <c r="J93" s="110"/>
      <c r="K93" s="110"/>
      <c r="L93" s="110"/>
      <c r="M93" s="110"/>
      <c r="N93" s="111"/>
      <c r="O93" s="115">
        <f>D66</f>
        <v>0</v>
      </c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37" t="s">
        <v>26</v>
      </c>
      <c r="AF93" s="116">
        <f>AG66</f>
        <v>0</v>
      </c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220"/>
      <c r="AW93" s="124"/>
      <c r="AX93" s="125"/>
      <c r="AY93" s="125" t="s">
        <v>27</v>
      </c>
      <c r="AZ93" s="125"/>
      <c r="BA93" s="128"/>
      <c r="BB93" s="130" t="s">
        <v>61</v>
      </c>
      <c r="BC93" s="131"/>
    </row>
    <row r="94" spans="2:73" ht="15" customHeight="1" thickBot="1">
      <c r="B94" s="107"/>
      <c r="C94" s="108"/>
      <c r="D94" s="112"/>
      <c r="E94" s="113"/>
      <c r="F94" s="113"/>
      <c r="G94" s="113"/>
      <c r="H94" s="113"/>
      <c r="I94" s="113"/>
      <c r="J94" s="113"/>
      <c r="K94" s="113"/>
      <c r="L94" s="113"/>
      <c r="M94" s="113"/>
      <c r="N94" s="114"/>
      <c r="O94" s="117" t="s">
        <v>48</v>
      </c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58"/>
      <c r="AF94" s="118" t="s">
        <v>49</v>
      </c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219"/>
      <c r="AW94" s="126"/>
      <c r="AX94" s="127"/>
      <c r="AY94" s="127"/>
      <c r="AZ94" s="127"/>
      <c r="BA94" s="129"/>
      <c r="BB94" s="132"/>
      <c r="BC94" s="133"/>
    </row>
    <row r="95" spans="2:73" ht="13.5" customHeight="1" thickBot="1">
      <c r="B95" s="64"/>
      <c r="C95" s="65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58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63"/>
      <c r="AX95" s="63"/>
      <c r="AY95" s="63"/>
      <c r="AZ95" s="63"/>
      <c r="BA95" s="63"/>
      <c r="BB95" s="65"/>
      <c r="BC95" s="67"/>
    </row>
    <row r="96" spans="2:73" ht="20.100000000000001" customHeight="1" thickBot="1">
      <c r="B96" s="92" t="s">
        <v>18</v>
      </c>
      <c r="C96" s="93"/>
      <c r="D96" s="75" t="s">
        <v>21</v>
      </c>
      <c r="E96" s="76"/>
      <c r="F96" s="76"/>
      <c r="G96" s="76"/>
      <c r="H96" s="76"/>
      <c r="I96" s="76"/>
      <c r="J96" s="76"/>
      <c r="K96" s="76"/>
      <c r="L96" s="76"/>
      <c r="M96" s="76"/>
      <c r="N96" s="77"/>
      <c r="O96" s="75" t="s">
        <v>67</v>
      </c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7"/>
      <c r="AW96" s="75" t="s">
        <v>23</v>
      </c>
      <c r="AX96" s="76"/>
      <c r="AY96" s="76"/>
      <c r="AZ96" s="76"/>
      <c r="BA96" s="77"/>
      <c r="BB96" s="75" t="s">
        <v>10</v>
      </c>
      <c r="BC96" s="97"/>
    </row>
    <row r="97" spans="2:58" ht="20.100000000000001" customHeight="1">
      <c r="B97" s="105">
        <v>25</v>
      </c>
      <c r="C97" s="106"/>
      <c r="D97" s="109">
        <v>0.58888888888888891</v>
      </c>
      <c r="E97" s="110"/>
      <c r="F97" s="110"/>
      <c r="G97" s="110"/>
      <c r="H97" s="110"/>
      <c r="I97" s="110"/>
      <c r="J97" s="110"/>
      <c r="K97" s="110"/>
      <c r="L97" s="110"/>
      <c r="M97" s="110"/>
      <c r="N97" s="111"/>
      <c r="O97" s="115">
        <f>D65</f>
        <v>0</v>
      </c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37" t="s">
        <v>26</v>
      </c>
      <c r="AF97" s="116">
        <f>AG65</f>
        <v>0</v>
      </c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220"/>
      <c r="AW97" s="124"/>
      <c r="AX97" s="125"/>
      <c r="AY97" s="125" t="s">
        <v>27</v>
      </c>
      <c r="AZ97" s="125"/>
      <c r="BA97" s="128"/>
      <c r="BB97" s="130" t="s">
        <v>61</v>
      </c>
      <c r="BC97" s="131"/>
    </row>
    <row r="98" spans="2:58" ht="20.100000000000001" customHeight="1" thickBot="1">
      <c r="B98" s="107"/>
      <c r="C98" s="108"/>
      <c r="D98" s="112"/>
      <c r="E98" s="113"/>
      <c r="F98" s="113"/>
      <c r="G98" s="113"/>
      <c r="H98" s="113"/>
      <c r="I98" s="113"/>
      <c r="J98" s="113"/>
      <c r="K98" s="113"/>
      <c r="L98" s="113"/>
      <c r="M98" s="113"/>
      <c r="N98" s="114"/>
      <c r="O98" s="117" t="s">
        <v>76</v>
      </c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58"/>
      <c r="AF98" s="118" t="s">
        <v>77</v>
      </c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219"/>
      <c r="AW98" s="126"/>
      <c r="AX98" s="127"/>
      <c r="AY98" s="127"/>
      <c r="AZ98" s="127"/>
      <c r="BA98" s="129"/>
      <c r="BB98" s="132"/>
      <c r="BC98" s="133"/>
    </row>
    <row r="99" spans="2:58" ht="15" customHeight="1" thickBot="1"/>
    <row r="100" spans="2:58" ht="20.100000000000001" customHeight="1" thickBot="1">
      <c r="B100" s="92" t="s">
        <v>18</v>
      </c>
      <c r="C100" s="93"/>
      <c r="D100" s="75" t="s">
        <v>21</v>
      </c>
      <c r="E100" s="76"/>
      <c r="F100" s="76"/>
      <c r="G100" s="76"/>
      <c r="H100" s="76"/>
      <c r="I100" s="76"/>
      <c r="J100" s="76"/>
      <c r="K100" s="76"/>
      <c r="L100" s="76"/>
      <c r="M100" s="76"/>
      <c r="N100" s="77"/>
      <c r="O100" s="75" t="s">
        <v>70</v>
      </c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7"/>
      <c r="AW100" s="75" t="s">
        <v>23</v>
      </c>
      <c r="AX100" s="76"/>
      <c r="AY100" s="76"/>
      <c r="AZ100" s="76"/>
      <c r="BA100" s="77"/>
      <c r="BB100" s="75" t="s">
        <v>10</v>
      </c>
      <c r="BC100" s="97"/>
    </row>
    <row r="101" spans="2:58">
      <c r="B101" s="105">
        <v>26</v>
      </c>
      <c r="C101" s="106"/>
      <c r="D101" s="109">
        <v>0.59861111111111109</v>
      </c>
      <c r="E101" s="110"/>
      <c r="F101" s="110"/>
      <c r="G101" s="110"/>
      <c r="H101" s="110"/>
      <c r="I101" s="110"/>
      <c r="J101" s="110"/>
      <c r="K101" s="110"/>
      <c r="L101" s="110"/>
      <c r="M101" s="110"/>
      <c r="N101" s="111"/>
      <c r="O101" s="115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37" t="s">
        <v>26</v>
      </c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220"/>
      <c r="AW101" s="124"/>
      <c r="AX101" s="125"/>
      <c r="AY101" s="125" t="s">
        <v>27</v>
      </c>
      <c r="AZ101" s="125"/>
      <c r="BA101" s="128"/>
      <c r="BB101" s="130" t="s">
        <v>61</v>
      </c>
      <c r="BC101" s="131"/>
    </row>
    <row r="102" spans="2:58" ht="15.75" thickBot="1">
      <c r="B102" s="107"/>
      <c r="C102" s="108"/>
      <c r="D102" s="112"/>
      <c r="E102" s="113"/>
      <c r="F102" s="113"/>
      <c r="G102" s="113"/>
      <c r="H102" s="113"/>
      <c r="I102" s="113"/>
      <c r="J102" s="113"/>
      <c r="K102" s="113"/>
      <c r="L102" s="113"/>
      <c r="M102" s="113"/>
      <c r="N102" s="114"/>
      <c r="O102" s="117" t="s">
        <v>50</v>
      </c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58"/>
      <c r="AF102" s="118" t="s">
        <v>51</v>
      </c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219"/>
      <c r="AW102" s="126"/>
      <c r="AX102" s="127"/>
      <c r="AY102" s="127"/>
      <c r="AZ102" s="127"/>
      <c r="BA102" s="129"/>
      <c r="BB102" s="132"/>
      <c r="BC102" s="133"/>
    </row>
    <row r="103" spans="2:58" ht="15.75" thickBot="1"/>
    <row r="104" spans="2:58" ht="15.75" thickBot="1">
      <c r="B104" s="92" t="s">
        <v>18</v>
      </c>
      <c r="C104" s="93"/>
      <c r="D104" s="75" t="s">
        <v>21</v>
      </c>
      <c r="E104" s="76"/>
      <c r="F104" s="76"/>
      <c r="G104" s="76"/>
      <c r="H104" s="76"/>
      <c r="I104" s="76"/>
      <c r="J104" s="76"/>
      <c r="K104" s="76"/>
      <c r="L104" s="76"/>
      <c r="M104" s="76"/>
      <c r="N104" s="77"/>
      <c r="O104" s="75" t="s">
        <v>56</v>
      </c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7"/>
      <c r="AW104" s="75" t="s">
        <v>23</v>
      </c>
      <c r="AX104" s="76"/>
      <c r="AY104" s="76"/>
      <c r="AZ104" s="76"/>
      <c r="BA104" s="77"/>
      <c r="BB104" s="75" t="s">
        <v>10</v>
      </c>
      <c r="BC104" s="97"/>
    </row>
    <row r="105" spans="2:58">
      <c r="B105" s="105">
        <v>27</v>
      </c>
      <c r="C105" s="106"/>
      <c r="D105" s="109">
        <v>0.6069444444444444</v>
      </c>
      <c r="E105" s="110"/>
      <c r="F105" s="110"/>
      <c r="G105" s="110"/>
      <c r="H105" s="110"/>
      <c r="I105" s="110"/>
      <c r="J105" s="110"/>
      <c r="K105" s="110"/>
      <c r="L105" s="110"/>
      <c r="M105" s="110"/>
      <c r="N105" s="111"/>
      <c r="O105" s="115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37" t="s">
        <v>26</v>
      </c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220"/>
      <c r="AW105" s="124"/>
      <c r="AX105" s="125"/>
      <c r="AY105" s="125" t="s">
        <v>27</v>
      </c>
      <c r="AZ105" s="125"/>
      <c r="BA105" s="128"/>
      <c r="BB105" s="130" t="s">
        <v>61</v>
      </c>
      <c r="BC105" s="131"/>
    </row>
    <row r="106" spans="2:58" ht="15.75" thickBot="1">
      <c r="B106" s="107"/>
      <c r="C106" s="108"/>
      <c r="D106" s="112"/>
      <c r="E106" s="113"/>
      <c r="F106" s="113"/>
      <c r="G106" s="113"/>
      <c r="H106" s="113"/>
      <c r="I106" s="113"/>
      <c r="J106" s="113"/>
      <c r="K106" s="113"/>
      <c r="L106" s="113"/>
      <c r="M106" s="113"/>
      <c r="N106" s="114"/>
      <c r="O106" s="117" t="s">
        <v>52</v>
      </c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58"/>
      <c r="AF106" s="118" t="s">
        <v>53</v>
      </c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219"/>
      <c r="AW106" s="126"/>
      <c r="AX106" s="127"/>
      <c r="AY106" s="127"/>
      <c r="AZ106" s="127"/>
      <c r="BA106" s="129"/>
      <c r="BB106" s="132"/>
      <c r="BC106" s="133"/>
    </row>
    <row r="107" spans="2:58">
      <c r="BF107" s="74"/>
    </row>
    <row r="108" spans="2:58">
      <c r="C108" s="73" t="s">
        <v>79</v>
      </c>
    </row>
    <row r="110" spans="2:58">
      <c r="B110" s="28" t="s">
        <v>38</v>
      </c>
    </row>
    <row r="111" spans="2:58" ht="15.75" thickBot="1"/>
    <row r="112" spans="2:58" ht="18">
      <c r="I112" s="94" t="s">
        <v>12</v>
      </c>
      <c r="J112" s="95"/>
      <c r="K112" s="95"/>
      <c r="L112" s="59"/>
      <c r="M112" s="80" t="str">
        <f>IF(ISBLANK($AZ$81)," ",IF($AW$81&gt;$AZ$81,$O$81,IF($AZ$81&gt;$AW$81,$AF$81)))</f>
        <v xml:space="preserve"> </v>
      </c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1"/>
    </row>
    <row r="113" spans="9:48" ht="18">
      <c r="I113" s="88" t="s">
        <v>13</v>
      </c>
      <c r="J113" s="89"/>
      <c r="K113" s="89"/>
      <c r="L113" s="60"/>
      <c r="M113" s="90" t="str">
        <f>IF(ISBLANK($AZ$81)," ",IF($AW$81&lt;$AZ$81,$O$81,IF($AZ$81&lt;$AW$81,$AF$81)))</f>
        <v xml:space="preserve"> </v>
      </c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1"/>
    </row>
    <row r="114" spans="9:48" ht="18">
      <c r="I114" s="84" t="s">
        <v>14</v>
      </c>
      <c r="J114" s="85"/>
      <c r="K114" s="85"/>
      <c r="L114" s="61"/>
      <c r="M114" s="86" t="str">
        <f>IF(ISBLANK($AZ$77)," ",IF($AW$77&gt;$AZ$77,$O$77,IF($AZ$77&gt;$AW$77,$AF$77)))</f>
        <v xml:space="preserve"> </v>
      </c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7"/>
    </row>
    <row r="115" spans="9:48" ht="18.75" thickBot="1">
      <c r="I115" s="78" t="s">
        <v>15</v>
      </c>
      <c r="J115" s="79"/>
      <c r="K115" s="79"/>
      <c r="L115" s="62"/>
      <c r="M115" s="82" t="str">
        <f>IF(ISBLANK($AZ$77)," ",IF($AW$77&lt;$AZ$77,$O$77,IF($AZ$77&lt;$AW$77,$AF$77)))</f>
        <v xml:space="preserve"> </v>
      </c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3"/>
    </row>
    <row r="116" spans="9:48" ht="18">
      <c r="I116" s="84" t="s">
        <v>16</v>
      </c>
      <c r="J116" s="85"/>
      <c r="K116" s="85"/>
      <c r="L116" s="61"/>
      <c r="M116" s="86" t="str">
        <f>IF(ISBLANK($AZ$77)," ",IF($AW$77&gt;$AZ$77,$O$77,IF($AZ$77&gt;$AW$77,$AF$77)))</f>
        <v xml:space="preserve"> </v>
      </c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7"/>
    </row>
    <row r="117" spans="9:48" ht="18.75" thickBot="1">
      <c r="I117" s="78" t="s">
        <v>39</v>
      </c>
      <c r="J117" s="79"/>
      <c r="K117" s="79"/>
      <c r="L117" s="62"/>
      <c r="M117" s="82" t="str">
        <f>IF(ISBLANK($AZ$77)," ",IF($AW$77&lt;$AZ$77,$O$77,IF($AZ$77&lt;$AW$77,$AF$77)))</f>
        <v xml:space="preserve"> </v>
      </c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3"/>
    </row>
    <row r="118" spans="9:48" ht="18">
      <c r="I118" s="84" t="s">
        <v>40</v>
      </c>
      <c r="J118" s="85"/>
      <c r="K118" s="85"/>
      <c r="L118" s="61"/>
      <c r="M118" s="86" t="str">
        <f>IF(ISBLANK($AZ$77)," ",IF($AW$77&gt;$AZ$77,$O$77,IF($AZ$77&gt;$AW$77,$AF$77)))</f>
        <v xml:space="preserve"> </v>
      </c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7"/>
    </row>
    <row r="119" spans="9:48" ht="18.75" thickBot="1">
      <c r="I119" s="78" t="s">
        <v>41</v>
      </c>
      <c r="J119" s="79"/>
      <c r="K119" s="79"/>
      <c r="L119" s="62"/>
      <c r="M119" s="82" t="str">
        <f>IF(ISBLANK($AZ$77)," ",IF($AW$77&lt;$AZ$77,$O$77,IF($AZ$77&lt;$AW$77,$AF$77)))</f>
        <v xml:space="preserve"> </v>
      </c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3"/>
    </row>
    <row r="120" spans="9:48" ht="18">
      <c r="I120" s="84" t="s">
        <v>42</v>
      </c>
      <c r="J120" s="85"/>
      <c r="K120" s="85"/>
      <c r="L120" s="61"/>
      <c r="M120" s="86" t="str">
        <f>IF(ISBLANK($AZ$77)," ",IF($AW$77&gt;$AZ$77,$O$77,IF($AZ$77&gt;$AW$77,$AF$77)))</f>
        <v xml:space="preserve"> </v>
      </c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7"/>
    </row>
    <row r="121" spans="9:48" ht="18.75" thickBot="1">
      <c r="I121" s="78" t="s">
        <v>43</v>
      </c>
      <c r="J121" s="79"/>
      <c r="K121" s="79"/>
      <c r="L121" s="62"/>
      <c r="M121" s="82" t="str">
        <f>IF(ISBLANK($AZ$77)," ",IF($AW$77&lt;$AZ$77,$O$77,IF($AZ$77&lt;$AW$77,$AF$77)))</f>
        <v xml:space="preserve"> </v>
      </c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3"/>
    </row>
    <row r="122" spans="9:48" ht="18.75" thickBot="1">
      <c r="I122" s="78" t="s">
        <v>71</v>
      </c>
      <c r="J122" s="79"/>
      <c r="K122" s="79"/>
      <c r="L122" s="62"/>
      <c r="M122" s="82" t="str">
        <f>IF(ISBLANK($AZ$77)," ",IF($AW$77&lt;$AZ$77,$O$77,IF($AZ$77&lt;$AW$77,$AF$77)))</f>
        <v xml:space="preserve"> </v>
      </c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3"/>
    </row>
    <row r="123" spans="9:48" ht="18.75" thickBot="1">
      <c r="I123" s="78" t="s">
        <v>72</v>
      </c>
      <c r="J123" s="79"/>
      <c r="K123" s="79"/>
      <c r="L123" s="62"/>
      <c r="M123" s="82" t="str">
        <f>IF(ISBLANK($AZ$77)," ",IF($AW$77&lt;$AZ$77,$O$77,IF($AZ$77&lt;$AW$77,$AF$77)))</f>
        <v xml:space="preserve"> </v>
      </c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3"/>
    </row>
  </sheetData>
  <mergeCells count="554">
    <mergeCell ref="D92:N92"/>
    <mergeCell ref="O92:AV92"/>
    <mergeCell ref="AW92:BA92"/>
    <mergeCell ref="AW93:AX94"/>
    <mergeCell ref="B96:C96"/>
    <mergeCell ref="D96:N96"/>
    <mergeCell ref="O96:AV96"/>
    <mergeCell ref="B105:C106"/>
    <mergeCell ref="D105:N106"/>
    <mergeCell ref="O105:AD105"/>
    <mergeCell ref="AF105:AV105"/>
    <mergeCell ref="B97:C98"/>
    <mergeCell ref="AZ93:BA94"/>
    <mergeCell ref="B104:C104"/>
    <mergeCell ref="D104:N104"/>
    <mergeCell ref="O104:AV104"/>
    <mergeCell ref="B101:C102"/>
    <mergeCell ref="D101:N102"/>
    <mergeCell ref="O101:AD101"/>
    <mergeCell ref="AF101:AV101"/>
    <mergeCell ref="O102:AD102"/>
    <mergeCell ref="B100:C100"/>
    <mergeCell ref="AW100:BA100"/>
    <mergeCell ref="B77:C78"/>
    <mergeCell ref="B81:C82"/>
    <mergeCell ref="B80:C80"/>
    <mergeCell ref="D77:N78"/>
    <mergeCell ref="D80:N80"/>
    <mergeCell ref="B84:C84"/>
    <mergeCell ref="AF94:AV94"/>
    <mergeCell ref="AF93:AV93"/>
    <mergeCell ref="O89:AD89"/>
    <mergeCell ref="AF89:AV89"/>
    <mergeCell ref="O77:AD77"/>
    <mergeCell ref="AF77:AV77"/>
    <mergeCell ref="B93:C94"/>
    <mergeCell ref="D93:N94"/>
    <mergeCell ref="B88:C88"/>
    <mergeCell ref="B89:C90"/>
    <mergeCell ref="D89:N90"/>
    <mergeCell ref="B92:C92"/>
    <mergeCell ref="AW77:AX78"/>
    <mergeCell ref="O80:AV80"/>
    <mergeCell ref="O78:AD78"/>
    <mergeCell ref="BB105:BC106"/>
    <mergeCell ref="BB96:BC96"/>
    <mergeCell ref="BB93:BC94"/>
    <mergeCell ref="BB97:BC98"/>
    <mergeCell ref="BB104:BC104"/>
    <mergeCell ref="AW88:BA88"/>
    <mergeCell ref="AW97:AX98"/>
    <mergeCell ref="AW96:BA96"/>
    <mergeCell ref="AZ97:BA98"/>
    <mergeCell ref="AZ101:BA102"/>
    <mergeCell ref="O106:AD106"/>
    <mergeCell ref="AF106:AV106"/>
    <mergeCell ref="AW105:AX106"/>
    <mergeCell ref="AY105:AY106"/>
    <mergeCell ref="AW101:AX102"/>
    <mergeCell ref="AY101:AY102"/>
    <mergeCell ref="AW104:BA104"/>
    <mergeCell ref="BB101:BC102"/>
    <mergeCell ref="AF78:AV78"/>
    <mergeCell ref="BB88:BC88"/>
    <mergeCell ref="BB100:BC100"/>
    <mergeCell ref="BB92:BC92"/>
    <mergeCell ref="AW80:BA80"/>
    <mergeCell ref="BB89:BC90"/>
    <mergeCell ref="AW89:AX90"/>
    <mergeCell ref="AY89:AY90"/>
    <mergeCell ref="AZ89:BA90"/>
    <mergeCell ref="AZ105:BA106"/>
    <mergeCell ref="AF82:AV82"/>
    <mergeCell ref="AZ81:BA82"/>
    <mergeCell ref="O81:AD81"/>
    <mergeCell ref="O90:AD90"/>
    <mergeCell ref="AF90:AV90"/>
    <mergeCell ref="AF98:AV98"/>
    <mergeCell ref="O82:AD82"/>
    <mergeCell ref="O97:AD97"/>
    <mergeCell ref="AF97:AV97"/>
    <mergeCell ref="M119:AV119"/>
    <mergeCell ref="D81:N82"/>
    <mergeCell ref="M114:AV114"/>
    <mergeCell ref="D88:N88"/>
    <mergeCell ref="I115:K115"/>
    <mergeCell ref="M115:AV115"/>
    <mergeCell ref="AF85:AV85"/>
    <mergeCell ref="AF86:AV86"/>
    <mergeCell ref="D84:N84"/>
    <mergeCell ref="D97:N98"/>
    <mergeCell ref="AW81:AX82"/>
    <mergeCell ref="AY93:AY94"/>
    <mergeCell ref="AF102:AV102"/>
    <mergeCell ref="AY97:AY98"/>
    <mergeCell ref="AF81:AV81"/>
    <mergeCell ref="O88:AV88"/>
    <mergeCell ref="O100:AV100"/>
    <mergeCell ref="O98:AD98"/>
    <mergeCell ref="O93:AD93"/>
    <mergeCell ref="O94:AD94"/>
    <mergeCell ref="B67:C67"/>
    <mergeCell ref="D67:O67"/>
    <mergeCell ref="P67:R67"/>
    <mergeCell ref="S67:T67"/>
    <mergeCell ref="AS67:AU67"/>
    <mergeCell ref="B68:C68"/>
    <mergeCell ref="D66:O66"/>
    <mergeCell ref="V66:W66"/>
    <mergeCell ref="B64:C64"/>
    <mergeCell ref="B65:C65"/>
    <mergeCell ref="B66:C66"/>
    <mergeCell ref="P66:R66"/>
    <mergeCell ref="D64:O64"/>
    <mergeCell ref="P65:R65"/>
    <mergeCell ref="AW76:BA76"/>
    <mergeCell ref="O76:AV76"/>
    <mergeCell ref="X73:AB73"/>
    <mergeCell ref="P68:R68"/>
    <mergeCell ref="S68:T68"/>
    <mergeCell ref="D68:O68"/>
    <mergeCell ref="AG68:AR68"/>
    <mergeCell ref="S66:T66"/>
    <mergeCell ref="X66:Z66"/>
    <mergeCell ref="AY77:AY78"/>
    <mergeCell ref="AY81:AY82"/>
    <mergeCell ref="BB76:BC76"/>
    <mergeCell ref="AY68:AZ68"/>
    <mergeCell ref="BA68:BC68"/>
    <mergeCell ref="BB81:BC82"/>
    <mergeCell ref="BB77:BC78"/>
    <mergeCell ref="BB80:BC80"/>
    <mergeCell ref="AZ77:BA78"/>
    <mergeCell ref="D76:N76"/>
    <mergeCell ref="H73:L73"/>
    <mergeCell ref="U73:V73"/>
    <mergeCell ref="AV68:AW68"/>
    <mergeCell ref="AL73:AP73"/>
    <mergeCell ref="AE68:AF68"/>
    <mergeCell ref="X68:Z68"/>
    <mergeCell ref="V68:W68"/>
    <mergeCell ref="AS68:AU68"/>
    <mergeCell ref="BA63:BC63"/>
    <mergeCell ref="AS63:AU63"/>
    <mergeCell ref="AY63:AZ63"/>
    <mergeCell ref="AV63:AW63"/>
    <mergeCell ref="AG63:AR63"/>
    <mergeCell ref="BB54:BC54"/>
    <mergeCell ref="AZ55:BA55"/>
    <mergeCell ref="BA65:BC65"/>
    <mergeCell ref="AG64:AR64"/>
    <mergeCell ref="AS64:AU64"/>
    <mergeCell ref="BA66:BC66"/>
    <mergeCell ref="AV64:AW64"/>
    <mergeCell ref="AV65:AW65"/>
    <mergeCell ref="AG65:AR65"/>
    <mergeCell ref="AY65:AZ65"/>
    <mergeCell ref="BA64:BC64"/>
    <mergeCell ref="AY64:AZ64"/>
    <mergeCell ref="AY67:AZ67"/>
    <mergeCell ref="BA67:BC67"/>
    <mergeCell ref="AE67:AF67"/>
    <mergeCell ref="V67:W67"/>
    <mergeCell ref="X67:Z67"/>
    <mergeCell ref="AV67:AW67"/>
    <mergeCell ref="AG67:AR67"/>
    <mergeCell ref="AY66:AZ66"/>
    <mergeCell ref="AV66:AW66"/>
    <mergeCell ref="B47:C47"/>
    <mergeCell ref="B48:C48"/>
    <mergeCell ref="B49:C49"/>
    <mergeCell ref="B50:C50"/>
    <mergeCell ref="D47:F47"/>
    <mergeCell ref="D48:F48"/>
    <mergeCell ref="D49:F49"/>
    <mergeCell ref="AS66:AU66"/>
    <mergeCell ref="AG66:AR66"/>
    <mergeCell ref="V64:W64"/>
    <mergeCell ref="X63:Z63"/>
    <mergeCell ref="AE63:AF63"/>
    <mergeCell ref="X65:Z65"/>
    <mergeCell ref="X64:Z64"/>
    <mergeCell ref="V63:W63"/>
    <mergeCell ref="V65:W65"/>
    <mergeCell ref="AE65:AF65"/>
    <mergeCell ref="AE64:AF64"/>
    <mergeCell ref="AS65:AU65"/>
    <mergeCell ref="AE66:AF66"/>
    <mergeCell ref="J51:N51"/>
    <mergeCell ref="AW51:AX51"/>
    <mergeCell ref="AF51:AV51"/>
    <mergeCell ref="O52:AD52"/>
    <mergeCell ref="O53:AD53"/>
    <mergeCell ref="D65:O65"/>
    <mergeCell ref="D56:F56"/>
    <mergeCell ref="D52:F52"/>
    <mergeCell ref="G49:I49"/>
    <mergeCell ref="D50:F50"/>
    <mergeCell ref="BB56:BC56"/>
    <mergeCell ref="AZ52:BA52"/>
    <mergeCell ref="AZ53:BA53"/>
    <mergeCell ref="AZ56:BA56"/>
    <mergeCell ref="BB52:BC52"/>
    <mergeCell ref="G50:I50"/>
    <mergeCell ref="BB55:BC55"/>
    <mergeCell ref="O54:AD54"/>
    <mergeCell ref="BB45:BC45"/>
    <mergeCell ref="G56:I56"/>
    <mergeCell ref="J56:N56"/>
    <mergeCell ref="J52:N52"/>
    <mergeCell ref="D51:F51"/>
    <mergeCell ref="J53:N53"/>
    <mergeCell ref="J54:N54"/>
    <mergeCell ref="J55:N55"/>
    <mergeCell ref="G53:I53"/>
    <mergeCell ref="G54:I54"/>
    <mergeCell ref="AZ49:BA49"/>
    <mergeCell ref="AZ50:BA50"/>
    <mergeCell ref="AW44:AX44"/>
    <mergeCell ref="AZ44:BA44"/>
    <mergeCell ref="AZ47:BA47"/>
    <mergeCell ref="AW45:AX45"/>
    <mergeCell ref="AZ45:BA45"/>
    <mergeCell ref="AZ48:BA48"/>
    <mergeCell ref="O46:AD46"/>
    <mergeCell ref="J44:N44"/>
    <mergeCell ref="G48:I48"/>
    <mergeCell ref="G46:I46"/>
    <mergeCell ref="J47:N47"/>
    <mergeCell ref="J48:N48"/>
    <mergeCell ref="O44:AD44"/>
    <mergeCell ref="O45:AD45"/>
    <mergeCell ref="G45:I45"/>
    <mergeCell ref="J45:N45"/>
    <mergeCell ref="B51:C51"/>
    <mergeCell ref="B43:C43"/>
    <mergeCell ref="D43:F43"/>
    <mergeCell ref="G43:I43"/>
    <mergeCell ref="B45:C45"/>
    <mergeCell ref="J49:N49"/>
    <mergeCell ref="G47:I47"/>
    <mergeCell ref="D46:F46"/>
    <mergeCell ref="D45:F45"/>
    <mergeCell ref="G51:I51"/>
    <mergeCell ref="J43:N43"/>
    <mergeCell ref="BB46:BC46"/>
    <mergeCell ref="BB43:BC43"/>
    <mergeCell ref="BB51:BC51"/>
    <mergeCell ref="BB47:BC47"/>
    <mergeCell ref="BB48:BC48"/>
    <mergeCell ref="AW47:AX47"/>
    <mergeCell ref="AW48:AX48"/>
    <mergeCell ref="O47:AD47"/>
    <mergeCell ref="BB44:BC44"/>
    <mergeCell ref="BB49:BC49"/>
    <mergeCell ref="BB50:BC50"/>
    <mergeCell ref="B44:C44"/>
    <mergeCell ref="AF45:AV45"/>
    <mergeCell ref="AF44:AV44"/>
    <mergeCell ref="D44:F44"/>
    <mergeCell ref="G44:I44"/>
    <mergeCell ref="J46:N46"/>
    <mergeCell ref="B46:C46"/>
    <mergeCell ref="O48:AD48"/>
    <mergeCell ref="AW43:AX43"/>
    <mergeCell ref="AZ43:BA43"/>
    <mergeCell ref="AF46:AV46"/>
    <mergeCell ref="O56:AD56"/>
    <mergeCell ref="O55:AD55"/>
    <mergeCell ref="AW54:AX54"/>
    <mergeCell ref="AW55:AX55"/>
    <mergeCell ref="O50:AD50"/>
    <mergeCell ref="O51:AD51"/>
    <mergeCell ref="AW46:AX46"/>
    <mergeCell ref="G42:I42"/>
    <mergeCell ref="J42:N42"/>
    <mergeCell ref="AZ51:BA51"/>
    <mergeCell ref="BB42:BC42"/>
    <mergeCell ref="BB39:BC39"/>
    <mergeCell ref="BB41:BC41"/>
    <mergeCell ref="BB40:BC40"/>
    <mergeCell ref="AZ46:BA46"/>
    <mergeCell ref="O43:AD43"/>
    <mergeCell ref="AF43:AV43"/>
    <mergeCell ref="B42:C42"/>
    <mergeCell ref="D42:F42"/>
    <mergeCell ref="AW42:AX42"/>
    <mergeCell ref="AZ42:BA42"/>
    <mergeCell ref="AZ41:BA41"/>
    <mergeCell ref="G40:I40"/>
    <mergeCell ref="J40:N40"/>
    <mergeCell ref="AW41:AX41"/>
    <mergeCell ref="O40:AD40"/>
    <mergeCell ref="AZ40:BA40"/>
    <mergeCell ref="G41:I41"/>
    <mergeCell ref="B41:C41"/>
    <mergeCell ref="D41:F41"/>
    <mergeCell ref="B40:C40"/>
    <mergeCell ref="B39:C39"/>
    <mergeCell ref="D39:F39"/>
    <mergeCell ref="G39:I39"/>
    <mergeCell ref="J39:N39"/>
    <mergeCell ref="D40:F40"/>
    <mergeCell ref="AZ35:BA35"/>
    <mergeCell ref="AF39:AV39"/>
    <mergeCell ref="AW39:AX39"/>
    <mergeCell ref="AF40:AV40"/>
    <mergeCell ref="AW40:AX40"/>
    <mergeCell ref="AZ39:BA39"/>
    <mergeCell ref="O39:AD39"/>
    <mergeCell ref="BB37:BC37"/>
    <mergeCell ref="BB38:BC38"/>
    <mergeCell ref="O36:AD36"/>
    <mergeCell ref="AF36:AV36"/>
    <mergeCell ref="AF37:AV37"/>
    <mergeCell ref="AW36:AX36"/>
    <mergeCell ref="AZ36:BA36"/>
    <mergeCell ref="O37:AD37"/>
    <mergeCell ref="BB36:BC36"/>
    <mergeCell ref="AW37:AX37"/>
    <mergeCell ref="AZ37:BA37"/>
    <mergeCell ref="AF38:AV38"/>
    <mergeCell ref="AW38:AX38"/>
    <mergeCell ref="AZ38:BA38"/>
    <mergeCell ref="B37:C37"/>
    <mergeCell ref="D37:F37"/>
    <mergeCell ref="G37:I37"/>
    <mergeCell ref="J37:N37"/>
    <mergeCell ref="D36:F36"/>
    <mergeCell ref="O35:AD35"/>
    <mergeCell ref="B35:C35"/>
    <mergeCell ref="G36:I36"/>
    <mergeCell ref="J34:N34"/>
    <mergeCell ref="D35:F35"/>
    <mergeCell ref="G35:I35"/>
    <mergeCell ref="J36:N36"/>
    <mergeCell ref="BB33:BC33"/>
    <mergeCell ref="AW32:AX32"/>
    <mergeCell ref="B38:C38"/>
    <mergeCell ref="D38:F38"/>
    <mergeCell ref="J38:N38"/>
    <mergeCell ref="O38:AD38"/>
    <mergeCell ref="G38:I38"/>
    <mergeCell ref="B33:C33"/>
    <mergeCell ref="O34:AD34"/>
    <mergeCell ref="B36:C36"/>
    <mergeCell ref="BB31:BC31"/>
    <mergeCell ref="AW33:AX33"/>
    <mergeCell ref="J32:N32"/>
    <mergeCell ref="BB35:BC35"/>
    <mergeCell ref="AF35:AV35"/>
    <mergeCell ref="AW35:AX35"/>
    <mergeCell ref="J35:N35"/>
    <mergeCell ref="AF34:AV34"/>
    <mergeCell ref="J33:N33"/>
    <mergeCell ref="AZ33:BA33"/>
    <mergeCell ref="O30:AD30"/>
    <mergeCell ref="AF30:AV30"/>
    <mergeCell ref="BB28:BC28"/>
    <mergeCell ref="AZ28:BA28"/>
    <mergeCell ref="AW28:AX28"/>
    <mergeCell ref="BB34:BC34"/>
    <mergeCell ref="AW34:AX34"/>
    <mergeCell ref="AZ34:BA34"/>
    <mergeCell ref="AZ31:BA31"/>
    <mergeCell ref="BB32:BC32"/>
    <mergeCell ref="AF29:AV29"/>
    <mergeCell ref="J29:N29"/>
    <mergeCell ref="O29:AD29"/>
    <mergeCell ref="B34:C34"/>
    <mergeCell ref="D34:F34"/>
    <mergeCell ref="G34:I34"/>
    <mergeCell ref="D33:F33"/>
    <mergeCell ref="G33:I33"/>
    <mergeCell ref="O32:AD32"/>
    <mergeCell ref="AF32:AV32"/>
    <mergeCell ref="J27:N27"/>
    <mergeCell ref="D32:F32"/>
    <mergeCell ref="G32:I32"/>
    <mergeCell ref="B32:C32"/>
    <mergeCell ref="O33:AD33"/>
    <mergeCell ref="B29:C29"/>
    <mergeCell ref="D28:F28"/>
    <mergeCell ref="G28:I28"/>
    <mergeCell ref="J28:N28"/>
    <mergeCell ref="O28:AD28"/>
    <mergeCell ref="B27:C27"/>
    <mergeCell ref="D27:F27"/>
    <mergeCell ref="G27:I27"/>
    <mergeCell ref="D29:F29"/>
    <mergeCell ref="G29:I29"/>
    <mergeCell ref="B28:C28"/>
    <mergeCell ref="O27:AD27"/>
    <mergeCell ref="B31:C31"/>
    <mergeCell ref="D31:F31"/>
    <mergeCell ref="G31:I31"/>
    <mergeCell ref="J31:N31"/>
    <mergeCell ref="O31:AD31"/>
    <mergeCell ref="D30:F30"/>
    <mergeCell ref="G30:I30"/>
    <mergeCell ref="J30:N30"/>
    <mergeCell ref="B30:C30"/>
    <mergeCell ref="Y20:Z20"/>
    <mergeCell ref="B20:C20"/>
    <mergeCell ref="A2:AS2"/>
    <mergeCell ref="A4:AT5"/>
    <mergeCell ref="A6:AS6"/>
    <mergeCell ref="A7:AS7"/>
    <mergeCell ref="D18:X18"/>
    <mergeCell ref="AG18:BA18"/>
    <mergeCell ref="AE17:AF17"/>
    <mergeCell ref="A9:AS9"/>
    <mergeCell ref="H11:L11"/>
    <mergeCell ref="U11:V11"/>
    <mergeCell ref="X11:AB11"/>
    <mergeCell ref="AL11:AP11"/>
    <mergeCell ref="D21:X21"/>
    <mergeCell ref="AE20:AF20"/>
    <mergeCell ref="AE18:AF18"/>
    <mergeCell ref="Y19:Z19"/>
    <mergeCell ref="AE19:AF19"/>
    <mergeCell ref="BB16:BC16"/>
    <mergeCell ref="BB18:BC18"/>
    <mergeCell ref="AG17:BA17"/>
    <mergeCell ref="BB17:BC17"/>
    <mergeCell ref="Y16:Z16"/>
    <mergeCell ref="B16:X16"/>
    <mergeCell ref="Y18:Z18"/>
    <mergeCell ref="Y17:Z17"/>
    <mergeCell ref="BB26:BC26"/>
    <mergeCell ref="AE22:AF22"/>
    <mergeCell ref="AE16:BA16"/>
    <mergeCell ref="D20:X20"/>
    <mergeCell ref="D22:X22"/>
    <mergeCell ref="D19:X19"/>
    <mergeCell ref="D26:F26"/>
    <mergeCell ref="J26:N26"/>
    <mergeCell ref="Y21:Z21"/>
    <mergeCell ref="AE21:AF21"/>
    <mergeCell ref="G26:I26"/>
    <mergeCell ref="B17:C17"/>
    <mergeCell ref="D17:X17"/>
    <mergeCell ref="B21:C21"/>
    <mergeCell ref="B18:C18"/>
    <mergeCell ref="B26:C26"/>
    <mergeCell ref="B22:C22"/>
    <mergeCell ref="B19:C19"/>
    <mergeCell ref="J50:N50"/>
    <mergeCell ref="AW49:AX49"/>
    <mergeCell ref="AW50:AX50"/>
    <mergeCell ref="AF49:AV49"/>
    <mergeCell ref="AF50:AV50"/>
    <mergeCell ref="O49:AD49"/>
    <mergeCell ref="BB19:BC19"/>
    <mergeCell ref="AG22:BA22"/>
    <mergeCell ref="BB22:BC22"/>
    <mergeCell ref="AG20:BA20"/>
    <mergeCell ref="BB20:BC20"/>
    <mergeCell ref="AG19:BA19"/>
    <mergeCell ref="BB21:BC21"/>
    <mergeCell ref="BB27:BC27"/>
    <mergeCell ref="AG21:BA21"/>
    <mergeCell ref="AF28:AV28"/>
    <mergeCell ref="AW29:AX29"/>
    <mergeCell ref="O26:AV26"/>
    <mergeCell ref="AW26:BA26"/>
    <mergeCell ref="AW27:AX27"/>
    <mergeCell ref="AZ27:BA27"/>
    <mergeCell ref="AF27:AV27"/>
    <mergeCell ref="Y22:Z22"/>
    <mergeCell ref="AF47:AV47"/>
    <mergeCell ref="AF48:AV48"/>
    <mergeCell ref="BB30:BC30"/>
    <mergeCell ref="BB29:BC29"/>
    <mergeCell ref="AW30:AX30"/>
    <mergeCell ref="AZ30:BA30"/>
    <mergeCell ref="AZ32:BA32"/>
    <mergeCell ref="AW31:AX31"/>
    <mergeCell ref="AF31:AV31"/>
    <mergeCell ref="AZ29:BA29"/>
    <mergeCell ref="O42:AD42"/>
    <mergeCell ref="AF42:AV42"/>
    <mergeCell ref="J41:N41"/>
    <mergeCell ref="O41:AD41"/>
    <mergeCell ref="AF33:AV33"/>
    <mergeCell ref="AF41:AV41"/>
    <mergeCell ref="AF56:AV56"/>
    <mergeCell ref="AW52:AX52"/>
    <mergeCell ref="AW53:AX53"/>
    <mergeCell ref="BB84:BC84"/>
    <mergeCell ref="AW85:AX86"/>
    <mergeCell ref="AY85:AY86"/>
    <mergeCell ref="AZ85:BA86"/>
    <mergeCell ref="BB85:BC86"/>
    <mergeCell ref="AW84:BA84"/>
    <mergeCell ref="BB53:BC53"/>
    <mergeCell ref="BA62:BC62"/>
    <mergeCell ref="AE62:AR62"/>
    <mergeCell ref="AV62:AZ62"/>
    <mergeCell ref="AS62:AU62"/>
    <mergeCell ref="AZ54:BA54"/>
    <mergeCell ref="AF52:AV52"/>
    <mergeCell ref="AW56:AX56"/>
    <mergeCell ref="AF53:AV53"/>
    <mergeCell ref="AF54:AV54"/>
    <mergeCell ref="AF55:AV55"/>
    <mergeCell ref="S63:T63"/>
    <mergeCell ref="S62:W62"/>
    <mergeCell ref="B85:C86"/>
    <mergeCell ref="D85:N86"/>
    <mergeCell ref="O85:AD85"/>
    <mergeCell ref="O86:AD86"/>
    <mergeCell ref="S65:T65"/>
    <mergeCell ref="P64:R64"/>
    <mergeCell ref="P63:R63"/>
    <mergeCell ref="S64:T64"/>
    <mergeCell ref="B52:C52"/>
    <mergeCell ref="B53:C53"/>
    <mergeCell ref="B54:C54"/>
    <mergeCell ref="P62:R62"/>
    <mergeCell ref="D53:F53"/>
    <mergeCell ref="D54:F54"/>
    <mergeCell ref="D55:F55"/>
    <mergeCell ref="G52:I52"/>
    <mergeCell ref="I120:K120"/>
    <mergeCell ref="I114:K114"/>
    <mergeCell ref="I112:K112"/>
    <mergeCell ref="X62:Z62"/>
    <mergeCell ref="B55:C55"/>
    <mergeCell ref="B63:C63"/>
    <mergeCell ref="D63:O63"/>
    <mergeCell ref="B56:C56"/>
    <mergeCell ref="B62:O62"/>
    <mergeCell ref="G55:I55"/>
    <mergeCell ref="I118:K118"/>
    <mergeCell ref="M118:AV118"/>
    <mergeCell ref="M117:AV117"/>
    <mergeCell ref="B76:C76"/>
    <mergeCell ref="M123:AV123"/>
    <mergeCell ref="I122:K122"/>
    <mergeCell ref="I123:K123"/>
    <mergeCell ref="I121:K121"/>
    <mergeCell ref="M122:AV122"/>
    <mergeCell ref="O84:AV84"/>
    <mergeCell ref="D100:N100"/>
    <mergeCell ref="I117:K117"/>
    <mergeCell ref="I119:K119"/>
    <mergeCell ref="M112:AV112"/>
    <mergeCell ref="M121:AV121"/>
    <mergeCell ref="I116:K116"/>
    <mergeCell ref="M116:AV116"/>
    <mergeCell ref="I113:K113"/>
    <mergeCell ref="M113:AV113"/>
    <mergeCell ref="M120:AV120"/>
  </mergeCells>
  <phoneticPr fontId="0" type="noConversion"/>
  <pageMargins left="0.7" right="0.7" top="0.78740157499999996" bottom="0.78740157499999996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</dc:creator>
  <cp:lastModifiedBy>C19608</cp:lastModifiedBy>
  <cp:lastPrinted>2012-09-26T06:59:20Z</cp:lastPrinted>
  <dcterms:created xsi:type="dcterms:W3CDTF">2012-09-23T19:11:20Z</dcterms:created>
  <dcterms:modified xsi:type="dcterms:W3CDTF">2012-10-04T12:00:03Z</dcterms:modified>
</cp:coreProperties>
</file>